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29"/>
  <workbookPr defaultThemeVersion="124226"/>
  <mc:AlternateContent xmlns:mc="http://schemas.openxmlformats.org/markup-compatibility/2006">
    <mc:Choice Requires="x15">
      <x15ac:absPath xmlns:x15ac="http://schemas.microsoft.com/office/spreadsheetml/2010/11/ac" url="D:\NAM_2022\TAI_SAN_2022\BAO_CAO_7009\"/>
    </mc:Choice>
  </mc:AlternateContent>
  <xr:revisionPtr revIDLastSave="0" documentId="8_{34E2D4DB-6F44-4B06-A6F5-5C241F21F981}" xr6:coauthVersionLast="47" xr6:coauthVersionMax="47" xr10:uidLastSave="{00000000-0000-0000-0000-000000000000}"/>
  <bookViews>
    <workbookView xWindow="-120" yWindow="-120" windowWidth="20730" windowHeight="11160"/>
  </bookViews>
  <sheets>
    <sheet name="BIEU 01_578 (TCKH)" sheetId="20" r:id="rId1"/>
    <sheet name="BIEU 02 _578 (TCKH)" sheetId="16" state="hidden" r:id="rId2"/>
    <sheet name="Biêu số 3" sheetId="29" state="hidden" r:id="rId3"/>
    <sheet name="Biêu sô 5 CHUA CAP GCN(PTCKH)" sheetId="33" state="hidden" r:id="rId4"/>
    <sheet name="15 DIA CHI LOAI PA167(TCKH)" sheetId="8" state="hidden" r:id="rId5"/>
    <sheet name="UBND-PL3  (2)" sheetId="31" state="hidden" r:id="rId6"/>
    <sheet name="BIEU 03-578(QLDT)" sheetId="18" state="hidden" r:id="rId7"/>
    <sheet name="BIEU 03-578(QLDT) (2)" sheetId="30" state="hidden" r:id="rId8"/>
    <sheet name="Mẫu 2" sheetId="34" r:id="rId9"/>
    <sheet name="Mẫu 3" sheetId="35"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s>
  <definedNames>
    <definedName name="_1">#N/A</definedName>
    <definedName name="_1000A01">#N/A</definedName>
    <definedName name="_1CAP002" localSheetId="4">[1]MTP!#REF!</definedName>
    <definedName name="_1CAP002" localSheetId="0">[1]MTP!#REF!</definedName>
    <definedName name="_1CAP002" localSheetId="1">[1]MTP!#REF!</definedName>
    <definedName name="_1CAP002" localSheetId="6">[1]MTP!#REF!</definedName>
    <definedName name="_1CAP002" localSheetId="7">[1]MTP!#REF!</definedName>
    <definedName name="_1CAP002" localSheetId="2">[1]MTP!#REF!</definedName>
    <definedName name="_1CAP002" localSheetId="3">[1]MTP!#REF!</definedName>
    <definedName name="_1CAP002" localSheetId="5">[1]MTP!#REF!</definedName>
    <definedName name="_1CAP002">[1]MTP!#REF!</definedName>
    <definedName name="_2">#N/A</definedName>
    <definedName name="_2_0DATA_DATA2_L" localSheetId="4">'[2]#REF'!#REF!</definedName>
    <definedName name="_2_0DATA_DATA2_L" localSheetId="0">'[2]#REF'!#REF!</definedName>
    <definedName name="_2_0DATA_DATA2_L" localSheetId="1">'[2]#REF'!#REF!</definedName>
    <definedName name="_2_0DATA_DATA2_L" localSheetId="3">'[2]#REF'!#REF!</definedName>
    <definedName name="_2STREO7" localSheetId="4">[3]MTP!#REF!</definedName>
    <definedName name="_2STREO7" localSheetId="0">[3]MTP!#REF!</definedName>
    <definedName name="_2STREO7" localSheetId="1">[3]MTP!#REF!</definedName>
    <definedName name="_2STREO7" localSheetId="6">[3]MTP!#REF!</definedName>
    <definedName name="_2STREO7" localSheetId="7">[3]MTP!#REF!</definedName>
    <definedName name="_2STREO7" localSheetId="2">[3]MTP!#REF!</definedName>
    <definedName name="_2STREO7" localSheetId="3">[3]MTP!#REF!</definedName>
    <definedName name="_2STREO7" localSheetId="5">[3]MTP!#REF!</definedName>
    <definedName name="_2STREO7">[3]MTP!#REF!</definedName>
    <definedName name="_3_0DATA_DATA2_L" localSheetId="4">'[2]#REF'!#REF!</definedName>
    <definedName name="_3_0DATA_DATA2_L" localSheetId="0">'[2]#REF'!#REF!</definedName>
    <definedName name="_3_0DATA_DATA2_L" localSheetId="1">'[2]#REF'!#REF!</definedName>
    <definedName name="_3_0DATA_DATA2_L" localSheetId="6">'[2]#REF'!#REF!</definedName>
    <definedName name="_3_0DATA_DATA2_L" localSheetId="7">'[2]#REF'!#REF!</definedName>
    <definedName name="_3_0DATA_DATA2_L" localSheetId="2">'[2]#REF'!#REF!</definedName>
    <definedName name="_3_0DATA_DATA2_L" localSheetId="3">'[2]#REF'!#REF!</definedName>
    <definedName name="_3_0DATA_DATA2_L" localSheetId="5">'[2]#REF'!#REF!</definedName>
    <definedName name="_3_0DATA_DATA2_L">'[2]#REF'!#REF!</definedName>
    <definedName name="_4GOIC01" localSheetId="4">[4]MTP!#REF!</definedName>
    <definedName name="_4GOIC01" localSheetId="0">[4]MTP!#REF!</definedName>
    <definedName name="_4GOIC01" localSheetId="1">[4]MTP!#REF!</definedName>
    <definedName name="_4GOIC01" localSheetId="6">[4]MTP!#REF!</definedName>
    <definedName name="_4GOIC01" localSheetId="7">[4]MTP!#REF!</definedName>
    <definedName name="_4GOIC01" localSheetId="2">[4]MTP!#REF!</definedName>
    <definedName name="_4GOIC01" localSheetId="3">[4]MTP!#REF!</definedName>
    <definedName name="_4GOIC01" localSheetId="5">[4]MTP!#REF!</definedName>
    <definedName name="_4GOIC01">[4]MTP!#REF!</definedName>
    <definedName name="_4OSLCTT" localSheetId="4">[4]MTP!#REF!</definedName>
    <definedName name="_4OSLCTT" localSheetId="0">[4]MTP!#REF!</definedName>
    <definedName name="_4OSLCTT" localSheetId="1">[4]MTP!#REF!</definedName>
    <definedName name="_4OSLCTT" localSheetId="6">[4]MTP!#REF!</definedName>
    <definedName name="_4OSLCTT" localSheetId="7">[4]MTP!#REF!</definedName>
    <definedName name="_4OSLCTT" localSheetId="2">[4]MTP!#REF!</definedName>
    <definedName name="_4OSLCTT" localSheetId="3">[4]MTP!#REF!</definedName>
    <definedName name="_4OSLCTT" localSheetId="5">[4]MTP!#REF!</definedName>
    <definedName name="_4OSLCTT">[4]MTP!#REF!</definedName>
    <definedName name="_6BNTTTH" localSheetId="4">[3]MTP1!#REF!</definedName>
    <definedName name="_6BNTTTH" localSheetId="0">[3]MTP1!#REF!</definedName>
    <definedName name="_6BNTTTH" localSheetId="1">[3]MTP1!#REF!</definedName>
    <definedName name="_6BNTTTH" localSheetId="6">[3]MTP1!#REF!</definedName>
    <definedName name="_6BNTTTH" localSheetId="7">[3]MTP1!#REF!</definedName>
    <definedName name="_6BNTTTH" localSheetId="2">[3]MTP1!#REF!</definedName>
    <definedName name="_6BNTTTH" localSheetId="3">[3]MTP1!#REF!</definedName>
    <definedName name="_6BNTTTH" localSheetId="5">[3]MTP1!#REF!</definedName>
    <definedName name="_6BNTTTH">[3]MTP1!#REF!</definedName>
    <definedName name="_6DCTTBO" localSheetId="4">[3]MTP1!#REF!</definedName>
    <definedName name="_6DCTTBO" localSheetId="0">[3]MTP1!#REF!</definedName>
    <definedName name="_6DCTTBO" localSheetId="1">[3]MTP1!#REF!</definedName>
    <definedName name="_6DCTTBO" localSheetId="6">[3]MTP1!#REF!</definedName>
    <definedName name="_6DCTTBO" localSheetId="7">[3]MTP1!#REF!</definedName>
    <definedName name="_6DCTTBO" localSheetId="2">[3]MTP1!#REF!</definedName>
    <definedName name="_6DCTTBO" localSheetId="3">[3]MTP1!#REF!</definedName>
    <definedName name="_6DCTTBO" localSheetId="5">[3]MTP1!#REF!</definedName>
    <definedName name="_6DCTTBO">[3]MTP1!#REF!</definedName>
    <definedName name="_6DD24TT" localSheetId="4">[3]MTP1!#REF!</definedName>
    <definedName name="_6DD24TT" localSheetId="0">[3]MTP1!#REF!</definedName>
    <definedName name="_6DD24TT" localSheetId="1">[3]MTP1!#REF!</definedName>
    <definedName name="_6DD24TT" localSheetId="6">[3]MTP1!#REF!</definedName>
    <definedName name="_6DD24TT" localSheetId="7">[3]MTP1!#REF!</definedName>
    <definedName name="_6DD24TT" localSheetId="2">[3]MTP1!#REF!</definedName>
    <definedName name="_6DD24TT" localSheetId="3">[3]MTP1!#REF!</definedName>
    <definedName name="_6DD24TT" localSheetId="5">[3]MTP1!#REF!</definedName>
    <definedName name="_6DD24TT">[3]MTP1!#REF!</definedName>
    <definedName name="_6FCOTBU" localSheetId="4">[3]MTP1!#REF!</definedName>
    <definedName name="_6FCOTBU" localSheetId="0">[3]MTP1!#REF!</definedName>
    <definedName name="_6FCOTBU" localSheetId="1">[3]MTP1!#REF!</definedName>
    <definedName name="_6FCOTBU" localSheetId="6">[3]MTP1!#REF!</definedName>
    <definedName name="_6FCOTBU" localSheetId="7">[3]MTP1!#REF!</definedName>
    <definedName name="_6FCOTBU" localSheetId="2">[3]MTP1!#REF!</definedName>
    <definedName name="_6FCOTBU" localSheetId="3">[3]MTP1!#REF!</definedName>
    <definedName name="_6FCOTBU" localSheetId="5">[3]MTP1!#REF!</definedName>
    <definedName name="_6FCOTBU">[3]MTP1!#REF!</definedName>
    <definedName name="_6LATUBU" localSheetId="4">[3]MTP1!#REF!</definedName>
    <definedName name="_6LATUBU" localSheetId="0">[3]MTP1!#REF!</definedName>
    <definedName name="_6LATUBU" localSheetId="1">[3]MTP1!#REF!</definedName>
    <definedName name="_6LATUBU" localSheetId="6">[3]MTP1!#REF!</definedName>
    <definedName name="_6LATUBU" localSheetId="7">[3]MTP1!#REF!</definedName>
    <definedName name="_6LATUBU" localSheetId="2">[3]MTP1!#REF!</definedName>
    <definedName name="_6LATUBU" localSheetId="3">[3]MTP1!#REF!</definedName>
    <definedName name="_6LATUBU" localSheetId="5">[3]MTP1!#REF!</definedName>
    <definedName name="_6LATUBU">[3]MTP1!#REF!</definedName>
    <definedName name="_6SDTT24" localSheetId="4">[3]MTP1!#REF!</definedName>
    <definedName name="_6SDTT24" localSheetId="0">[3]MTP1!#REF!</definedName>
    <definedName name="_6SDTT24" localSheetId="1">[3]MTP1!#REF!</definedName>
    <definedName name="_6SDTT24" localSheetId="6">[3]MTP1!#REF!</definedName>
    <definedName name="_6SDTT24" localSheetId="7">[3]MTP1!#REF!</definedName>
    <definedName name="_6SDTT24" localSheetId="2">[3]MTP1!#REF!</definedName>
    <definedName name="_6SDTT24" localSheetId="3">[3]MTP1!#REF!</definedName>
    <definedName name="_6SDTT24" localSheetId="5">[3]MTP1!#REF!</definedName>
    <definedName name="_6SDTT24">[3]MTP1!#REF!</definedName>
    <definedName name="_6TBUDTT" localSheetId="4">[3]MTP1!#REF!</definedName>
    <definedName name="_6TBUDTT" localSheetId="0">[3]MTP1!#REF!</definedName>
    <definedName name="_6TBUDTT" localSheetId="1">[3]MTP1!#REF!</definedName>
    <definedName name="_6TBUDTT" localSheetId="6">[3]MTP1!#REF!</definedName>
    <definedName name="_6TBUDTT" localSheetId="7">[3]MTP1!#REF!</definedName>
    <definedName name="_6TBUDTT" localSheetId="2">[3]MTP1!#REF!</definedName>
    <definedName name="_6TBUDTT" localSheetId="3">[3]MTP1!#REF!</definedName>
    <definedName name="_6TBUDTT" localSheetId="5">[3]MTP1!#REF!</definedName>
    <definedName name="_6TBUDTT">[3]MTP1!#REF!</definedName>
    <definedName name="_6TDDDTT" localSheetId="4">[3]MTP1!#REF!</definedName>
    <definedName name="_6TDDDTT" localSheetId="0">[3]MTP1!#REF!</definedName>
    <definedName name="_6TDDDTT" localSheetId="1">[3]MTP1!#REF!</definedName>
    <definedName name="_6TDDDTT" localSheetId="6">[3]MTP1!#REF!</definedName>
    <definedName name="_6TDDDTT" localSheetId="7">[3]MTP1!#REF!</definedName>
    <definedName name="_6TDDDTT" localSheetId="2">[3]MTP1!#REF!</definedName>
    <definedName name="_6TDDDTT" localSheetId="3">[3]MTP1!#REF!</definedName>
    <definedName name="_6TDDDTT" localSheetId="5">[3]MTP1!#REF!</definedName>
    <definedName name="_6TDDDTT">[3]MTP1!#REF!</definedName>
    <definedName name="_6TLTTTH" localSheetId="4">[3]MTP1!#REF!</definedName>
    <definedName name="_6TLTTTH" localSheetId="0">[3]MTP1!#REF!</definedName>
    <definedName name="_6TLTTTH" localSheetId="1">[3]MTP1!#REF!</definedName>
    <definedName name="_6TLTTTH" localSheetId="6">[3]MTP1!#REF!</definedName>
    <definedName name="_6TLTTTH" localSheetId="7">[3]MTP1!#REF!</definedName>
    <definedName name="_6TLTTTH" localSheetId="2">[3]MTP1!#REF!</definedName>
    <definedName name="_6TLTTTH" localSheetId="3">[3]MTP1!#REF!</definedName>
    <definedName name="_6TLTTTH" localSheetId="5">[3]MTP1!#REF!</definedName>
    <definedName name="_6TLTTTH">[3]MTP1!#REF!</definedName>
    <definedName name="_6TUBUTT" localSheetId="4">[3]MTP1!#REF!</definedName>
    <definedName name="_6TUBUTT" localSheetId="0">[3]MTP1!#REF!</definedName>
    <definedName name="_6TUBUTT" localSheetId="1">[3]MTP1!#REF!</definedName>
    <definedName name="_6TUBUTT" localSheetId="6">[3]MTP1!#REF!</definedName>
    <definedName name="_6TUBUTT" localSheetId="7">[3]MTP1!#REF!</definedName>
    <definedName name="_6TUBUTT" localSheetId="2">[3]MTP1!#REF!</definedName>
    <definedName name="_6TUBUTT" localSheetId="3">[3]MTP1!#REF!</definedName>
    <definedName name="_6TUBUTT" localSheetId="5">[3]MTP1!#REF!</definedName>
    <definedName name="_6TUBUTT">[3]MTP1!#REF!</definedName>
    <definedName name="_6UCLVIS" localSheetId="4">[3]MTP1!#REF!</definedName>
    <definedName name="_6UCLVIS" localSheetId="0">[3]MTP1!#REF!</definedName>
    <definedName name="_6UCLVIS" localSheetId="1">[3]MTP1!#REF!</definedName>
    <definedName name="_6UCLVIS" localSheetId="6">[3]MTP1!#REF!</definedName>
    <definedName name="_6UCLVIS" localSheetId="7">[3]MTP1!#REF!</definedName>
    <definedName name="_6UCLVIS" localSheetId="2">[3]MTP1!#REF!</definedName>
    <definedName name="_6UCLVIS" localSheetId="3">[3]MTP1!#REF!</definedName>
    <definedName name="_6UCLVIS" localSheetId="5">[3]MTP1!#REF!</definedName>
    <definedName name="_6UCLVIS">[3]MTP1!#REF!</definedName>
    <definedName name="_7DNCABC" localSheetId="4">[3]MTP1!#REF!</definedName>
    <definedName name="_7DNCABC" localSheetId="0">[3]MTP1!#REF!</definedName>
    <definedName name="_7DNCABC" localSheetId="1">[3]MTP1!#REF!</definedName>
    <definedName name="_7DNCABC" localSheetId="6">[3]MTP1!#REF!</definedName>
    <definedName name="_7DNCABC" localSheetId="7">[3]MTP1!#REF!</definedName>
    <definedName name="_7DNCABC" localSheetId="2">[3]MTP1!#REF!</definedName>
    <definedName name="_7DNCABC" localSheetId="3">[3]MTP1!#REF!</definedName>
    <definedName name="_7DNCABC" localSheetId="5">[3]MTP1!#REF!</definedName>
    <definedName name="_7DNCABC">[3]MTP1!#REF!</definedName>
    <definedName name="_7HDCTBU" localSheetId="4">[3]MTP1!#REF!</definedName>
    <definedName name="_7HDCTBU" localSheetId="0">[3]MTP1!#REF!</definedName>
    <definedName name="_7HDCTBU" localSheetId="1">[3]MTP1!#REF!</definedName>
    <definedName name="_7HDCTBU" localSheetId="6">[3]MTP1!#REF!</definedName>
    <definedName name="_7HDCTBU" localSheetId="7">[3]MTP1!#REF!</definedName>
    <definedName name="_7HDCTBU" localSheetId="2">[3]MTP1!#REF!</definedName>
    <definedName name="_7HDCTBU" localSheetId="3">[3]MTP1!#REF!</definedName>
    <definedName name="_7HDCTBU" localSheetId="5">[3]MTP1!#REF!</definedName>
    <definedName name="_7HDCTBU">[3]MTP1!#REF!</definedName>
    <definedName name="_7PKTUBU" localSheetId="4">[3]MTP1!#REF!</definedName>
    <definedName name="_7PKTUBU" localSheetId="0">[3]MTP1!#REF!</definedName>
    <definedName name="_7PKTUBU" localSheetId="1">[3]MTP1!#REF!</definedName>
    <definedName name="_7PKTUBU" localSheetId="6">[3]MTP1!#REF!</definedName>
    <definedName name="_7PKTUBU" localSheetId="7">[3]MTP1!#REF!</definedName>
    <definedName name="_7PKTUBU" localSheetId="2">[3]MTP1!#REF!</definedName>
    <definedName name="_7PKTUBU" localSheetId="3">[3]MTP1!#REF!</definedName>
    <definedName name="_7PKTUBU" localSheetId="5">[3]MTP1!#REF!</definedName>
    <definedName name="_7PKTUBU">[3]MTP1!#REF!</definedName>
    <definedName name="_7TBHT20" localSheetId="4">[3]MTP1!#REF!</definedName>
    <definedName name="_7TBHT20" localSheetId="0">[3]MTP1!#REF!</definedName>
    <definedName name="_7TBHT20" localSheetId="1">[3]MTP1!#REF!</definedName>
    <definedName name="_7TBHT20" localSheetId="6">[3]MTP1!#REF!</definedName>
    <definedName name="_7TBHT20" localSheetId="7">[3]MTP1!#REF!</definedName>
    <definedName name="_7TBHT20" localSheetId="2">[3]MTP1!#REF!</definedName>
    <definedName name="_7TBHT20" localSheetId="3">[3]MTP1!#REF!</definedName>
    <definedName name="_7TBHT20" localSheetId="5">[3]MTP1!#REF!</definedName>
    <definedName name="_7TBHT20">[3]MTP1!#REF!</definedName>
    <definedName name="_7TBHT30" localSheetId="4">[3]MTP1!#REF!</definedName>
    <definedName name="_7TBHT30" localSheetId="0">[3]MTP1!#REF!</definedName>
    <definedName name="_7TBHT30" localSheetId="1">[3]MTP1!#REF!</definedName>
    <definedName name="_7TBHT30" localSheetId="6">[3]MTP1!#REF!</definedName>
    <definedName name="_7TBHT30" localSheetId="7">[3]MTP1!#REF!</definedName>
    <definedName name="_7TBHT30" localSheetId="2">[3]MTP1!#REF!</definedName>
    <definedName name="_7TBHT30" localSheetId="3">[3]MTP1!#REF!</definedName>
    <definedName name="_7TBHT30" localSheetId="5">[3]MTP1!#REF!</definedName>
    <definedName name="_7TBHT30">[3]MTP1!#REF!</definedName>
    <definedName name="_7TDCABC" localSheetId="4">[3]MTP1!#REF!</definedName>
    <definedName name="_7TDCABC" localSheetId="0">[3]MTP1!#REF!</definedName>
    <definedName name="_7TDCABC" localSheetId="1">[3]MTP1!#REF!</definedName>
    <definedName name="_7TDCABC" localSheetId="6">[3]MTP1!#REF!</definedName>
    <definedName name="_7TDCABC" localSheetId="7">[3]MTP1!#REF!</definedName>
    <definedName name="_7TDCABC" localSheetId="2">[3]MTP1!#REF!</definedName>
    <definedName name="_7TDCABC" localSheetId="3">[3]MTP1!#REF!</definedName>
    <definedName name="_7TDCABC" localSheetId="5">[3]MTP1!#REF!</definedName>
    <definedName name="_7TDCABC">[3]MTP1!#REF!</definedName>
    <definedName name="_abb91" localSheetId="4">[5]chitimc!#REF!</definedName>
    <definedName name="_abb91" localSheetId="0">[5]chitimc!#REF!</definedName>
    <definedName name="_abb91" localSheetId="1">[5]chitimc!#REF!</definedName>
    <definedName name="_abb91" localSheetId="6">[6]chitimc!#REF!</definedName>
    <definedName name="_abb91" localSheetId="7">[6]chitimc!#REF!</definedName>
    <definedName name="_abb91" localSheetId="2">[6]chitimc!#REF!</definedName>
    <definedName name="_abb91" localSheetId="3">[5]chitimc!#REF!</definedName>
    <definedName name="_abb91" localSheetId="5">[6]chitimc!#REF!</definedName>
    <definedName name="_abb91">[5]chitimc!#REF!</definedName>
    <definedName name="_CON1" localSheetId="4">#REF!</definedName>
    <definedName name="_CON1" localSheetId="0">#REF!</definedName>
    <definedName name="_CON1" localSheetId="1">#REF!</definedName>
    <definedName name="_CON1" localSheetId="6">#REF!</definedName>
    <definedName name="_CON1" localSheetId="7">#REF!</definedName>
    <definedName name="_CON1" localSheetId="2">#REF!</definedName>
    <definedName name="_CON1" localSheetId="3">#REF!</definedName>
    <definedName name="_CON1" localSheetId="5">#REF!</definedName>
    <definedName name="_CON1">#REF!</definedName>
    <definedName name="_CON2" localSheetId="4">#REF!</definedName>
    <definedName name="_CON2" localSheetId="0">#REF!</definedName>
    <definedName name="_CON2" localSheetId="1">#REF!</definedName>
    <definedName name="_CON2" localSheetId="6">#REF!</definedName>
    <definedName name="_CON2" localSheetId="7">#REF!</definedName>
    <definedName name="_CON2" localSheetId="2">#REF!</definedName>
    <definedName name="_CON2" localSheetId="3">#REF!</definedName>
    <definedName name="_CON2" localSheetId="5">#REF!</definedName>
    <definedName name="_CON2">#REF!</definedName>
    <definedName name="_CT250" localSheetId="4">'[7]dongia (2)'!#REF!</definedName>
    <definedName name="_CT250" localSheetId="0">'[7]dongia (2)'!#REF!</definedName>
    <definedName name="_CT250" localSheetId="1">'[7]dongia (2)'!#REF!</definedName>
    <definedName name="_CT250" localSheetId="6">'[7]dongia (2)'!#REF!</definedName>
    <definedName name="_CT250" localSheetId="7">'[7]dongia (2)'!#REF!</definedName>
    <definedName name="_CT250" localSheetId="2">'[7]dongia (2)'!#REF!</definedName>
    <definedName name="_CT250" localSheetId="3">'[7]dongia (2)'!#REF!</definedName>
    <definedName name="_CT250" localSheetId="5">'[7]dongia (2)'!#REF!</definedName>
    <definedName name="_CT250">'[7]dongia (2)'!#REF!</definedName>
    <definedName name="_dao1">'[8]CT Thang Mo'!$B$189:$H$189</definedName>
    <definedName name="_dao2">'[8]CT Thang Mo'!$B$161:$H$161</definedName>
    <definedName name="_dap2">'[8]CT Thang Mo'!$B$162:$H$162</definedName>
    <definedName name="_day1" localSheetId="4">'[9]Chiet tinh dz22'!#REF!</definedName>
    <definedName name="_day1" localSheetId="0">'[9]Chiet tinh dz22'!#REF!</definedName>
    <definedName name="_day1" localSheetId="1">'[9]Chiet tinh dz22'!#REF!</definedName>
    <definedName name="_day1" localSheetId="6">'[9]Chiet tinh dz22'!#REF!</definedName>
    <definedName name="_day1" localSheetId="7">'[9]Chiet tinh dz22'!#REF!</definedName>
    <definedName name="_day1" localSheetId="2">'[9]Chiet tinh dz22'!#REF!</definedName>
    <definedName name="_day1" localSheetId="3">'[9]Chiet tinh dz22'!#REF!</definedName>
    <definedName name="_day1" localSheetId="5">'[9]Chiet tinh dz22'!#REF!</definedName>
    <definedName name="_day1">'[9]Chiet tinh dz22'!#REF!</definedName>
    <definedName name="_day2" localSheetId="6">'[10]Chiet tinh dz35'!$H$3</definedName>
    <definedName name="_day2" localSheetId="7">'[10]Chiet tinh dz35'!$H$3</definedName>
    <definedName name="_day2" localSheetId="2">'[10]Chiet tinh dz35'!$H$3</definedName>
    <definedName name="_day2" localSheetId="5">'[10]Chiet tinh dz35'!$H$3</definedName>
    <definedName name="_day2">'[11]Chiet tinh dz35'!$H$3</definedName>
    <definedName name="_dbu1" localSheetId="4">'[8]CT Thang Mo'!#REF!</definedName>
    <definedName name="_dbu1" localSheetId="0">'[8]CT Thang Mo'!#REF!</definedName>
    <definedName name="_dbu1" localSheetId="1">'[8]CT Thang Mo'!#REF!</definedName>
    <definedName name="_dbu1" localSheetId="6">'[8]CT Thang Mo'!#REF!</definedName>
    <definedName name="_dbu1" localSheetId="7">'[8]CT Thang Mo'!#REF!</definedName>
    <definedName name="_dbu1" localSheetId="2">'[8]CT Thang Mo'!#REF!</definedName>
    <definedName name="_dbu1" localSheetId="3">'[8]CT Thang Mo'!#REF!</definedName>
    <definedName name="_dbu1" localSheetId="5">'[8]CT Thang Mo'!#REF!</definedName>
    <definedName name="_dbu1">'[8]CT Thang Mo'!#REF!</definedName>
    <definedName name="_dbu2">'[8]CT Thang Mo'!$B$93:$F$93</definedName>
    <definedName name="_ddn400" localSheetId="4">#REF!</definedName>
    <definedName name="_ddn400" localSheetId="0">#REF!</definedName>
    <definedName name="_ddn400" localSheetId="1">#REF!</definedName>
    <definedName name="_ddn400" localSheetId="6">#REF!</definedName>
    <definedName name="_ddn400" localSheetId="7">#REF!</definedName>
    <definedName name="_ddn400" localSheetId="2">#REF!</definedName>
    <definedName name="_ddn400" localSheetId="3">#REF!</definedName>
    <definedName name="_ddn400" localSheetId="5">#REF!</definedName>
    <definedName name="_ddn400">#REF!</definedName>
    <definedName name="_ddn600" localSheetId="4">#REF!</definedName>
    <definedName name="_ddn600" localSheetId="0">#REF!</definedName>
    <definedName name="_ddn600" localSheetId="1">#REF!</definedName>
    <definedName name="_ddn600" localSheetId="6">#REF!</definedName>
    <definedName name="_ddn600" localSheetId="7">#REF!</definedName>
    <definedName name="_ddn600" localSheetId="2">#REF!</definedName>
    <definedName name="_ddn600" localSheetId="3">#REF!</definedName>
    <definedName name="_ddn600" localSheetId="5">#REF!</definedName>
    <definedName name="_ddn600">#REF!</definedName>
    <definedName name="_dgt100" localSheetId="4">'[7]dongia (2)'!#REF!</definedName>
    <definedName name="_dgt100" localSheetId="0">'[7]dongia (2)'!#REF!</definedName>
    <definedName name="_dgt100" localSheetId="1">'[7]dongia (2)'!#REF!</definedName>
    <definedName name="_dgt100" localSheetId="6">'[7]dongia (2)'!#REF!</definedName>
    <definedName name="_dgt100" localSheetId="7">'[7]dongia (2)'!#REF!</definedName>
    <definedName name="_dgt100" localSheetId="2">'[7]dongia (2)'!#REF!</definedName>
    <definedName name="_dgt100" localSheetId="3">'[7]dongia (2)'!#REF!</definedName>
    <definedName name="_dgt100" localSheetId="5">'[7]dongia (2)'!#REF!</definedName>
    <definedName name="_dgt100">'[7]dongia (2)'!#REF!</definedName>
    <definedName name="_Fill" localSheetId="4" hidden="1">#REF!</definedName>
    <definedName name="_Fill" localSheetId="0" hidden="1">#REF!</definedName>
    <definedName name="_Fill" localSheetId="1" hidden="1">#REF!</definedName>
    <definedName name="_Fill" localSheetId="6" hidden="1">#REF!</definedName>
    <definedName name="_Fill" localSheetId="7" hidden="1">#REF!</definedName>
    <definedName name="_Fill" localSheetId="2" hidden="1">#REF!</definedName>
    <definedName name="_Fill" localSheetId="3" hidden="1">#REF!</definedName>
    <definedName name="_Fill" localSheetId="5" hidden="1">#REF!</definedName>
    <definedName name="_Fill" hidden="1">#REF!</definedName>
    <definedName name="_xlnm._FilterDatabase" localSheetId="4" hidden="1">'15 DIA CHI LOAI PA167(TCKH)'!#REF!</definedName>
    <definedName name="_xlnm._FilterDatabase" localSheetId="0" hidden="1">'BIEU 01_578 (TCKH)'!$A$12:$R$165</definedName>
    <definedName name="_xlnm._FilterDatabase" localSheetId="1" hidden="1">'BIEU 02 _578 (TCKH)'!$A$11:$BR$11</definedName>
    <definedName name="_xlnm._FilterDatabase" localSheetId="3" hidden="1">'Biêu sô 5 CHUA CAP GCN(PTCKH)'!$A$12:$CG$279</definedName>
    <definedName name="_GID1">'[12]LKVL-CK-HT-GD1'!$A$4</definedName>
    <definedName name="_Key1" localSheetId="4" hidden="1">#REF!</definedName>
    <definedName name="_Key1" localSheetId="0" hidden="1">#REF!</definedName>
    <definedName name="_Key1" localSheetId="1" hidden="1">#REF!</definedName>
    <definedName name="_Key1" localSheetId="6" hidden="1">#REF!</definedName>
    <definedName name="_Key1" localSheetId="7" hidden="1">#REF!</definedName>
    <definedName name="_Key1" localSheetId="2" hidden="1">#REF!</definedName>
    <definedName name="_Key1" localSheetId="3" hidden="1">#REF!</definedName>
    <definedName name="_Key1" localSheetId="5" hidden="1">#REF!</definedName>
    <definedName name="_Key1" hidden="1">#REF!</definedName>
    <definedName name="_Key2" localSheetId="4" hidden="1">#REF!</definedName>
    <definedName name="_Key2" localSheetId="0" hidden="1">#REF!</definedName>
    <definedName name="_Key2" localSheetId="1" hidden="1">#REF!</definedName>
    <definedName name="_Key2" localSheetId="6" hidden="1">#REF!</definedName>
    <definedName name="_Key2" localSheetId="7" hidden="1">#REF!</definedName>
    <definedName name="_Key2" localSheetId="2" hidden="1">#REF!</definedName>
    <definedName name="_Key2" localSheetId="3" hidden="1">#REF!</definedName>
    <definedName name="_Key2" localSheetId="5" hidden="1">#REF!</definedName>
    <definedName name="_Key2" hidden="1">#REF!</definedName>
    <definedName name="_lap1" localSheetId="4">#REF!</definedName>
    <definedName name="_lap1" localSheetId="0">#REF!</definedName>
    <definedName name="_lap1" localSheetId="1">#REF!</definedName>
    <definedName name="_lap1" localSheetId="6">#REF!</definedName>
    <definedName name="_lap1" localSheetId="7">#REF!</definedName>
    <definedName name="_lap1" localSheetId="2">#REF!</definedName>
    <definedName name="_lap1" localSheetId="3">#REF!</definedName>
    <definedName name="_lap1" localSheetId="5">#REF!</definedName>
    <definedName name="_lap1">#REF!</definedName>
    <definedName name="_lap2" localSheetId="4">#REF!</definedName>
    <definedName name="_lap2" localSheetId="0">#REF!</definedName>
    <definedName name="_lap2" localSheetId="1">#REF!</definedName>
    <definedName name="_lap2" localSheetId="6">#REF!</definedName>
    <definedName name="_lap2" localSheetId="7">#REF!</definedName>
    <definedName name="_lap2" localSheetId="2">#REF!</definedName>
    <definedName name="_lap2" localSheetId="3">#REF!</definedName>
    <definedName name="_lap2" localSheetId="5">#REF!</definedName>
    <definedName name="_lap2">#REF!</definedName>
    <definedName name="_MAC12" localSheetId="4">#REF!</definedName>
    <definedName name="_MAC12" localSheetId="0">#REF!</definedName>
    <definedName name="_MAC12" localSheetId="1">#REF!</definedName>
    <definedName name="_MAC12" localSheetId="6">#REF!</definedName>
    <definedName name="_MAC12" localSheetId="7">#REF!</definedName>
    <definedName name="_MAC12" localSheetId="2">#REF!</definedName>
    <definedName name="_MAC12" localSheetId="3">#REF!</definedName>
    <definedName name="_MAC12" localSheetId="5">#REF!</definedName>
    <definedName name="_MAC12">#REF!</definedName>
    <definedName name="_MAC46" localSheetId="4">#REF!</definedName>
    <definedName name="_MAC46" localSheetId="0">#REF!</definedName>
    <definedName name="_MAC46" localSheetId="1">#REF!</definedName>
    <definedName name="_MAC46" localSheetId="6">#REF!</definedName>
    <definedName name="_MAC46" localSheetId="7">#REF!</definedName>
    <definedName name="_MAC46" localSheetId="2">#REF!</definedName>
    <definedName name="_MAC46" localSheetId="3">#REF!</definedName>
    <definedName name="_MAC46" localSheetId="5">#REF!</definedName>
    <definedName name="_MAC46">#REF!</definedName>
    <definedName name="_NCL100" localSheetId="4">#REF!</definedName>
    <definedName name="_NCL100" localSheetId="0">#REF!</definedName>
    <definedName name="_NCL100" localSheetId="1">#REF!</definedName>
    <definedName name="_NCL100" localSheetId="6">#REF!</definedName>
    <definedName name="_NCL100" localSheetId="7">#REF!</definedName>
    <definedName name="_NCL100" localSheetId="2">#REF!</definedName>
    <definedName name="_NCL100" localSheetId="3">#REF!</definedName>
    <definedName name="_NCL100" localSheetId="5">#REF!</definedName>
    <definedName name="_NCL100">#REF!</definedName>
    <definedName name="_NCL200" localSheetId="4">#REF!</definedName>
    <definedName name="_NCL200" localSheetId="0">#REF!</definedName>
    <definedName name="_NCL200" localSheetId="1">#REF!</definedName>
    <definedName name="_NCL200" localSheetId="6">#REF!</definedName>
    <definedName name="_NCL200" localSheetId="7">#REF!</definedName>
    <definedName name="_NCL200" localSheetId="2">#REF!</definedName>
    <definedName name="_NCL200" localSheetId="3">#REF!</definedName>
    <definedName name="_NCL200" localSheetId="5">#REF!</definedName>
    <definedName name="_NCL200">#REF!</definedName>
    <definedName name="_NCL250" localSheetId="4">#REF!</definedName>
    <definedName name="_NCL250" localSheetId="0">#REF!</definedName>
    <definedName name="_NCL250" localSheetId="1">#REF!</definedName>
    <definedName name="_NCL250" localSheetId="6">#REF!</definedName>
    <definedName name="_NCL250" localSheetId="7">#REF!</definedName>
    <definedName name="_NCL250" localSheetId="2">#REF!</definedName>
    <definedName name="_NCL250" localSheetId="3">#REF!</definedName>
    <definedName name="_NCL250" localSheetId="5">#REF!</definedName>
    <definedName name="_NCL250">#REF!</definedName>
    <definedName name="_NET2" localSheetId="4">#REF!</definedName>
    <definedName name="_NET2" localSheetId="0">#REF!</definedName>
    <definedName name="_NET2" localSheetId="1">#REF!</definedName>
    <definedName name="_NET2" localSheetId="6">#REF!</definedName>
    <definedName name="_NET2" localSheetId="7">#REF!</definedName>
    <definedName name="_NET2" localSheetId="2">#REF!</definedName>
    <definedName name="_NET2" localSheetId="3">#REF!</definedName>
    <definedName name="_NET2" localSheetId="5">#REF!</definedName>
    <definedName name="_NET2">#REF!</definedName>
    <definedName name="_nin190" localSheetId="4">#REF!</definedName>
    <definedName name="_nin190" localSheetId="0">#REF!</definedName>
    <definedName name="_nin190" localSheetId="1">#REF!</definedName>
    <definedName name="_nin190" localSheetId="6">#REF!</definedName>
    <definedName name="_nin190" localSheetId="7">#REF!</definedName>
    <definedName name="_nin190" localSheetId="2">#REF!</definedName>
    <definedName name="_nin190" localSheetId="3">#REF!</definedName>
    <definedName name="_nin190" localSheetId="5">#REF!</definedName>
    <definedName name="_nin190">#REF!</definedName>
    <definedName name="_Order1" hidden="1">255</definedName>
    <definedName name="_Order2" hidden="1">255</definedName>
    <definedName name="_sc1" localSheetId="4">#REF!</definedName>
    <definedName name="_sc1" localSheetId="0">#REF!</definedName>
    <definedName name="_sc1" localSheetId="1">#REF!</definedName>
    <definedName name="_sc1" localSheetId="6">#REF!</definedName>
    <definedName name="_sc1" localSheetId="7">#REF!</definedName>
    <definedName name="_sc1" localSheetId="2">#REF!</definedName>
    <definedName name="_sc1" localSheetId="3">#REF!</definedName>
    <definedName name="_sc1" localSheetId="5">#REF!</definedName>
    <definedName name="_sc1">#REF!</definedName>
    <definedName name="_SC2" localSheetId="4">#REF!</definedName>
    <definedName name="_SC2" localSheetId="0">#REF!</definedName>
    <definedName name="_SC2" localSheetId="1">#REF!</definedName>
    <definedName name="_SC2" localSheetId="6">#REF!</definedName>
    <definedName name="_SC2" localSheetId="7">#REF!</definedName>
    <definedName name="_SC2" localSheetId="2">#REF!</definedName>
    <definedName name="_SC2" localSheetId="3">#REF!</definedName>
    <definedName name="_SC2" localSheetId="5">#REF!</definedName>
    <definedName name="_SC2">#REF!</definedName>
    <definedName name="_sc3" localSheetId="4">#REF!</definedName>
    <definedName name="_sc3" localSheetId="0">#REF!</definedName>
    <definedName name="_sc3" localSheetId="1">#REF!</definedName>
    <definedName name="_sc3" localSheetId="6">#REF!</definedName>
    <definedName name="_sc3" localSheetId="7">#REF!</definedName>
    <definedName name="_sc3" localSheetId="2">#REF!</definedName>
    <definedName name="_sc3" localSheetId="3">#REF!</definedName>
    <definedName name="_sc3" localSheetId="5">#REF!</definedName>
    <definedName name="_sc3">#REF!</definedName>
    <definedName name="_SN3" localSheetId="4">#REF!</definedName>
    <definedName name="_SN3" localSheetId="0">#REF!</definedName>
    <definedName name="_SN3" localSheetId="1">#REF!</definedName>
    <definedName name="_SN3" localSheetId="6">#REF!</definedName>
    <definedName name="_SN3" localSheetId="7">#REF!</definedName>
    <definedName name="_SN3" localSheetId="2">#REF!</definedName>
    <definedName name="_SN3" localSheetId="3">#REF!</definedName>
    <definedName name="_SN3" localSheetId="5">#REF!</definedName>
    <definedName name="_SN3">#REF!</definedName>
    <definedName name="_Sort" localSheetId="4" hidden="1">#REF!</definedName>
    <definedName name="_Sort" localSheetId="0" hidden="1">#REF!</definedName>
    <definedName name="_Sort" localSheetId="1" hidden="1">#REF!</definedName>
    <definedName name="_Sort" localSheetId="6" hidden="1">#REF!</definedName>
    <definedName name="_Sort" localSheetId="7" hidden="1">#REF!</definedName>
    <definedName name="_Sort" localSheetId="2" hidden="1">#REF!</definedName>
    <definedName name="_Sort" localSheetId="3" hidden="1">#REF!</definedName>
    <definedName name="_Sort" localSheetId="5" hidden="1">#REF!</definedName>
    <definedName name="_Sort" hidden="1">#REF!</definedName>
    <definedName name="_su12" localSheetId="4">[13]Sheet3!#REF!</definedName>
    <definedName name="_su12" localSheetId="0">[13]Sheet3!#REF!</definedName>
    <definedName name="_su12" localSheetId="1">[13]Sheet3!#REF!</definedName>
    <definedName name="_su12" localSheetId="6">[13]Sheet3!#REF!</definedName>
    <definedName name="_su12" localSheetId="7">[13]Sheet3!#REF!</definedName>
    <definedName name="_su12" localSheetId="2">[13]Sheet3!#REF!</definedName>
    <definedName name="_su12" localSheetId="3">[13]Sheet3!#REF!</definedName>
    <definedName name="_su12" localSheetId="5">[13]Sheet3!#REF!</definedName>
    <definedName name="_su12">[13]Sheet3!#REF!</definedName>
    <definedName name="_Su70" localSheetId="4">[13]Sheet3!#REF!</definedName>
    <definedName name="_Su70" localSheetId="0">[13]Sheet3!#REF!</definedName>
    <definedName name="_Su70" localSheetId="1">[13]Sheet3!#REF!</definedName>
    <definedName name="_Su70" localSheetId="6">[13]Sheet3!#REF!</definedName>
    <definedName name="_Su70" localSheetId="7">[13]Sheet3!#REF!</definedName>
    <definedName name="_Su70" localSheetId="2">[13]Sheet3!#REF!</definedName>
    <definedName name="_Su70" localSheetId="3">[13]Sheet3!#REF!</definedName>
    <definedName name="_Su70" localSheetId="5">[13]Sheet3!#REF!</definedName>
    <definedName name="_Su70">[13]Sheet3!#REF!</definedName>
    <definedName name="_TB1" localSheetId="4">#REF!</definedName>
    <definedName name="_TB1" localSheetId="0">#REF!</definedName>
    <definedName name="_TB1" localSheetId="1">#REF!</definedName>
    <definedName name="_TB1" localSheetId="6">#REF!</definedName>
    <definedName name="_TB1" localSheetId="7">#REF!</definedName>
    <definedName name="_TB1" localSheetId="2">#REF!</definedName>
    <definedName name="_TB1" localSheetId="3">#REF!</definedName>
    <definedName name="_TB1" localSheetId="5">#REF!</definedName>
    <definedName name="_TB1">#REF!</definedName>
    <definedName name="_th100" localSheetId="4">'[7]dongia (2)'!#REF!</definedName>
    <definedName name="_th100" localSheetId="0">'[7]dongia (2)'!#REF!</definedName>
    <definedName name="_th100" localSheetId="1">'[7]dongia (2)'!#REF!</definedName>
    <definedName name="_th100" localSheetId="6">'[7]dongia (2)'!#REF!</definedName>
    <definedName name="_th100" localSheetId="7">'[7]dongia (2)'!#REF!</definedName>
    <definedName name="_th100" localSheetId="2">'[7]dongia (2)'!#REF!</definedName>
    <definedName name="_th100" localSheetId="3">'[7]dongia (2)'!#REF!</definedName>
    <definedName name="_th100" localSheetId="5">'[7]dongia (2)'!#REF!</definedName>
    <definedName name="_th100">'[7]dongia (2)'!#REF!</definedName>
    <definedName name="_TH160" localSheetId="4">'[7]dongia (2)'!#REF!</definedName>
    <definedName name="_TH160" localSheetId="0">'[7]dongia (2)'!#REF!</definedName>
    <definedName name="_TH160" localSheetId="1">'[7]dongia (2)'!#REF!</definedName>
    <definedName name="_TH160" localSheetId="6">'[7]dongia (2)'!#REF!</definedName>
    <definedName name="_TH160" localSheetId="7">'[7]dongia (2)'!#REF!</definedName>
    <definedName name="_TH160" localSheetId="2">'[7]dongia (2)'!#REF!</definedName>
    <definedName name="_TH160" localSheetId="3">'[7]dongia (2)'!#REF!</definedName>
    <definedName name="_TH160" localSheetId="5">'[7]dongia (2)'!#REF!</definedName>
    <definedName name="_TH160">'[7]dongia (2)'!#REF!</definedName>
    <definedName name="_TL1" localSheetId="4">#REF!</definedName>
    <definedName name="_TL1" localSheetId="0">#REF!</definedName>
    <definedName name="_TL1" localSheetId="1">#REF!</definedName>
    <definedName name="_TL1" localSheetId="6">#REF!</definedName>
    <definedName name="_TL1" localSheetId="7">#REF!</definedName>
    <definedName name="_TL1" localSheetId="2">#REF!</definedName>
    <definedName name="_TL1" localSheetId="3">#REF!</definedName>
    <definedName name="_TL1" localSheetId="5">#REF!</definedName>
    <definedName name="_TL1">#REF!</definedName>
    <definedName name="_TL2" localSheetId="4">#REF!</definedName>
    <definedName name="_TL2" localSheetId="0">#REF!</definedName>
    <definedName name="_TL2" localSheetId="1">#REF!</definedName>
    <definedName name="_TL2" localSheetId="6">#REF!</definedName>
    <definedName name="_TL2" localSheetId="7">#REF!</definedName>
    <definedName name="_TL2" localSheetId="2">#REF!</definedName>
    <definedName name="_TL2" localSheetId="3">#REF!</definedName>
    <definedName name="_TL2" localSheetId="5">#REF!</definedName>
    <definedName name="_TL2">#REF!</definedName>
    <definedName name="_TL3" localSheetId="4">#REF!</definedName>
    <definedName name="_TL3" localSheetId="0">#REF!</definedName>
    <definedName name="_TL3" localSheetId="1">#REF!</definedName>
    <definedName name="_TL3" localSheetId="6">#REF!</definedName>
    <definedName name="_TL3" localSheetId="7">#REF!</definedName>
    <definedName name="_TL3" localSheetId="2">#REF!</definedName>
    <definedName name="_TL3" localSheetId="3">#REF!</definedName>
    <definedName name="_TL3" localSheetId="5">#REF!</definedName>
    <definedName name="_TL3">#REF!</definedName>
    <definedName name="_TLA120" localSheetId="4">#REF!</definedName>
    <definedName name="_TLA120" localSheetId="0">#REF!</definedName>
    <definedName name="_TLA120" localSheetId="1">#REF!</definedName>
    <definedName name="_TLA120" localSheetId="6">#REF!</definedName>
    <definedName name="_TLA120" localSheetId="7">#REF!</definedName>
    <definedName name="_TLA120" localSheetId="2">#REF!</definedName>
    <definedName name="_TLA120" localSheetId="3">#REF!</definedName>
    <definedName name="_TLA120" localSheetId="5">#REF!</definedName>
    <definedName name="_TLA120">#REF!</definedName>
    <definedName name="_TLA35" localSheetId="4">#REF!</definedName>
    <definedName name="_TLA35" localSheetId="0">#REF!</definedName>
    <definedName name="_TLA35" localSheetId="1">#REF!</definedName>
    <definedName name="_TLA35" localSheetId="6">#REF!</definedName>
    <definedName name="_TLA35" localSheetId="7">#REF!</definedName>
    <definedName name="_TLA35" localSheetId="2">#REF!</definedName>
    <definedName name="_TLA35" localSheetId="3">#REF!</definedName>
    <definedName name="_TLA35" localSheetId="5">#REF!</definedName>
    <definedName name="_TLA35">#REF!</definedName>
    <definedName name="_TLA50" localSheetId="4">#REF!</definedName>
    <definedName name="_TLA50" localSheetId="0">#REF!</definedName>
    <definedName name="_TLA50" localSheetId="1">#REF!</definedName>
    <definedName name="_TLA50" localSheetId="6">#REF!</definedName>
    <definedName name="_TLA50" localSheetId="7">#REF!</definedName>
    <definedName name="_TLA50" localSheetId="2">#REF!</definedName>
    <definedName name="_TLA50" localSheetId="3">#REF!</definedName>
    <definedName name="_TLA50" localSheetId="5">#REF!</definedName>
    <definedName name="_TLA50">#REF!</definedName>
    <definedName name="_TLA70" localSheetId="4">#REF!</definedName>
    <definedName name="_TLA70" localSheetId="0">#REF!</definedName>
    <definedName name="_TLA70" localSheetId="1">#REF!</definedName>
    <definedName name="_TLA70" localSheetId="6">#REF!</definedName>
    <definedName name="_TLA70" localSheetId="7">#REF!</definedName>
    <definedName name="_TLA70" localSheetId="2">#REF!</definedName>
    <definedName name="_TLA70" localSheetId="3">#REF!</definedName>
    <definedName name="_TLA70" localSheetId="5">#REF!</definedName>
    <definedName name="_TLA70">#REF!</definedName>
    <definedName name="_TLA95" localSheetId="4">#REF!</definedName>
    <definedName name="_TLA95" localSheetId="0">#REF!</definedName>
    <definedName name="_TLA95" localSheetId="1">#REF!</definedName>
    <definedName name="_TLA95" localSheetId="6">#REF!</definedName>
    <definedName name="_TLA95" localSheetId="7">#REF!</definedName>
    <definedName name="_TLA95" localSheetId="2">#REF!</definedName>
    <definedName name="_TLA95" localSheetId="3">#REF!</definedName>
    <definedName name="_TLA95" localSheetId="5">#REF!</definedName>
    <definedName name="_TLA95">#REF!</definedName>
    <definedName name="_TR250" localSheetId="4">'[7]dongia (2)'!#REF!</definedName>
    <definedName name="_TR250" localSheetId="0">'[7]dongia (2)'!#REF!</definedName>
    <definedName name="_TR250" localSheetId="1">'[7]dongia (2)'!#REF!</definedName>
    <definedName name="_TR250" localSheetId="6">'[7]dongia (2)'!#REF!</definedName>
    <definedName name="_TR250" localSheetId="7">'[7]dongia (2)'!#REF!</definedName>
    <definedName name="_TR250" localSheetId="2">'[7]dongia (2)'!#REF!</definedName>
    <definedName name="_TR250" localSheetId="3">'[7]dongia (2)'!#REF!</definedName>
    <definedName name="_TR250" localSheetId="5">'[7]dongia (2)'!#REF!</definedName>
    <definedName name="_TR250">'[7]dongia (2)'!#REF!</definedName>
    <definedName name="_tr375" localSheetId="4">[7]giathanh1!#REF!</definedName>
    <definedName name="_tr375" localSheetId="0">[7]giathanh1!#REF!</definedName>
    <definedName name="_tr375" localSheetId="1">[7]giathanh1!#REF!</definedName>
    <definedName name="_tr375" localSheetId="6">[7]giathanh1!#REF!</definedName>
    <definedName name="_tr375" localSheetId="7">[7]giathanh1!#REF!</definedName>
    <definedName name="_tr375" localSheetId="2">[7]giathanh1!#REF!</definedName>
    <definedName name="_tr375" localSheetId="3">[7]giathanh1!#REF!</definedName>
    <definedName name="_tr375" localSheetId="5">[7]giathanh1!#REF!</definedName>
    <definedName name="_tr375">[7]giathanh1!#REF!</definedName>
    <definedName name="_vc1">'[8]CT Thang Mo'!$B$34:$H$34</definedName>
    <definedName name="_vc2">'[8]CT Thang Mo'!$B$35:$H$35</definedName>
    <definedName name="_vc3">'[8]CT Thang Mo'!$B$36:$H$36</definedName>
    <definedName name="_VL100" localSheetId="4">#REF!</definedName>
    <definedName name="_VL100" localSheetId="0">#REF!</definedName>
    <definedName name="_VL100" localSheetId="1">#REF!</definedName>
    <definedName name="_VL100" localSheetId="6">#REF!</definedName>
    <definedName name="_VL100" localSheetId="7">#REF!</definedName>
    <definedName name="_VL100" localSheetId="2">#REF!</definedName>
    <definedName name="_VL100" localSheetId="3">#REF!</definedName>
    <definedName name="_VL100" localSheetId="5">#REF!</definedName>
    <definedName name="_VL100">#REF!</definedName>
    <definedName name="_VL200" localSheetId="4">#REF!</definedName>
    <definedName name="_VL200" localSheetId="0">#REF!</definedName>
    <definedName name="_VL200" localSheetId="1">#REF!</definedName>
    <definedName name="_VL200" localSheetId="6">#REF!</definedName>
    <definedName name="_VL200" localSheetId="7">#REF!</definedName>
    <definedName name="_VL200" localSheetId="2">#REF!</definedName>
    <definedName name="_VL200" localSheetId="3">#REF!</definedName>
    <definedName name="_VL200" localSheetId="5">#REF!</definedName>
    <definedName name="_VL200">#REF!</definedName>
    <definedName name="_VL250" localSheetId="4">#REF!</definedName>
    <definedName name="_VL250" localSheetId="0">#REF!</definedName>
    <definedName name="_VL250" localSheetId="1">#REF!</definedName>
    <definedName name="_VL250" localSheetId="6">#REF!</definedName>
    <definedName name="_VL250" localSheetId="7">#REF!</definedName>
    <definedName name="_VL250" localSheetId="2">#REF!</definedName>
    <definedName name="_VL250" localSheetId="3">#REF!</definedName>
    <definedName name="_VL250" localSheetId="5">#REF!</definedName>
    <definedName name="_VL250">#REF!</definedName>
    <definedName name="A" localSheetId="4">#REF!</definedName>
    <definedName name="A" localSheetId="0">#REF!</definedName>
    <definedName name="A" localSheetId="1">#REF!</definedName>
    <definedName name="A" localSheetId="6">#REF!</definedName>
    <definedName name="A" localSheetId="7">#REF!</definedName>
    <definedName name="A" localSheetId="2">#REF!</definedName>
    <definedName name="A" localSheetId="3">#REF!</definedName>
    <definedName name="A" localSheetId="5">#REF!</definedName>
    <definedName name="A">#REF!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 localSheetId="4">#REF!</definedName>
    <definedName name="A120_" localSheetId="0">#REF!</definedName>
    <definedName name="A120_" localSheetId="1">#REF!</definedName>
    <definedName name="A120_" localSheetId="6">#REF!</definedName>
    <definedName name="A120_" localSheetId="7">#REF!</definedName>
    <definedName name="A120_" localSheetId="2">#REF!</definedName>
    <definedName name="A120_" localSheetId="3">#REF!</definedName>
    <definedName name="A120_" localSheetId="5">#REF!</definedName>
    <definedName name="A120_">#REF!</definedName>
    <definedName name="A35_" localSheetId="4">#REF!</definedName>
    <definedName name="A35_" localSheetId="0">#REF!</definedName>
    <definedName name="A35_" localSheetId="1">#REF!</definedName>
    <definedName name="A35_" localSheetId="6">#REF!</definedName>
    <definedName name="A35_" localSheetId="7">#REF!</definedName>
    <definedName name="A35_" localSheetId="2">#REF!</definedName>
    <definedName name="A35_" localSheetId="3">#REF!</definedName>
    <definedName name="A35_" localSheetId="5">#REF!</definedName>
    <definedName name="A35_">#REF!</definedName>
    <definedName name="A50_" localSheetId="4">#REF!</definedName>
    <definedName name="A50_" localSheetId="0">#REF!</definedName>
    <definedName name="A50_" localSheetId="1">#REF!</definedName>
    <definedName name="A50_" localSheetId="6">#REF!</definedName>
    <definedName name="A50_" localSheetId="7">#REF!</definedName>
    <definedName name="A50_" localSheetId="2">#REF!</definedName>
    <definedName name="A50_" localSheetId="3">#REF!</definedName>
    <definedName name="A50_" localSheetId="5">#REF!</definedName>
    <definedName name="A50_">#REF!</definedName>
    <definedName name="A70_" localSheetId="4">#REF!</definedName>
    <definedName name="A70_" localSheetId="0">#REF!</definedName>
    <definedName name="A70_" localSheetId="1">#REF!</definedName>
    <definedName name="A70_" localSheetId="6">#REF!</definedName>
    <definedName name="A70_" localSheetId="7">#REF!</definedName>
    <definedName name="A70_" localSheetId="2">#REF!</definedName>
    <definedName name="A70_" localSheetId="3">#REF!</definedName>
    <definedName name="A70_" localSheetId="5">#REF!</definedName>
    <definedName name="A70_">#REF!</definedName>
    <definedName name="A95_" localSheetId="4">#REF!</definedName>
    <definedName name="A95_" localSheetId="0">#REF!</definedName>
    <definedName name="A95_" localSheetId="1">#REF!</definedName>
    <definedName name="A95_" localSheetId="6">#REF!</definedName>
    <definedName name="A95_" localSheetId="7">#REF!</definedName>
    <definedName name="A95_" localSheetId="2">#REF!</definedName>
    <definedName name="A95_" localSheetId="3">#REF!</definedName>
    <definedName name="A95_" localSheetId="5">#REF!</definedName>
    <definedName name="A95_">#REF!</definedName>
    <definedName name="AA" localSheetId="4">#REF!</definedName>
    <definedName name="AA" localSheetId="0">#REF!</definedName>
    <definedName name="AA" localSheetId="1">#REF!</definedName>
    <definedName name="AA" localSheetId="6">#REF!</definedName>
    <definedName name="AA" localSheetId="7">#REF!</definedName>
    <definedName name="AA" localSheetId="2">#REF!</definedName>
    <definedName name="AA" localSheetId="3">#REF!</definedName>
    <definedName name="AA" localSheetId="5">#REF!</definedName>
    <definedName name="AA">#REF!</definedName>
    <definedName name="AC120_" localSheetId="4">#REF!</definedName>
    <definedName name="AC120_" localSheetId="0">#REF!</definedName>
    <definedName name="AC120_" localSheetId="1">#REF!</definedName>
    <definedName name="AC120_" localSheetId="6">#REF!</definedName>
    <definedName name="AC120_" localSheetId="7">#REF!</definedName>
    <definedName name="AC120_" localSheetId="2">#REF!</definedName>
    <definedName name="AC120_" localSheetId="3">#REF!</definedName>
    <definedName name="AC120_" localSheetId="5">#REF!</definedName>
    <definedName name="AC120_">#REF!</definedName>
    <definedName name="AC35_" localSheetId="4">#REF!</definedName>
    <definedName name="AC35_" localSheetId="0">#REF!</definedName>
    <definedName name="AC35_" localSheetId="1">#REF!</definedName>
    <definedName name="AC35_" localSheetId="6">#REF!</definedName>
    <definedName name="AC35_" localSheetId="7">#REF!</definedName>
    <definedName name="AC35_" localSheetId="2">#REF!</definedName>
    <definedName name="AC35_" localSheetId="3">#REF!</definedName>
    <definedName name="AC35_" localSheetId="5">#REF!</definedName>
    <definedName name="AC35_">#REF!</definedName>
    <definedName name="AC50_" localSheetId="4">#REF!</definedName>
    <definedName name="AC50_" localSheetId="0">#REF!</definedName>
    <definedName name="AC50_" localSheetId="1">#REF!</definedName>
    <definedName name="AC50_" localSheetId="6">#REF!</definedName>
    <definedName name="AC50_" localSheetId="7">#REF!</definedName>
    <definedName name="AC50_" localSheetId="2">#REF!</definedName>
    <definedName name="AC50_" localSheetId="3">#REF!</definedName>
    <definedName name="AC50_" localSheetId="5">#REF!</definedName>
    <definedName name="AC50_">#REF!</definedName>
    <definedName name="AC70_" localSheetId="4">#REF!</definedName>
    <definedName name="AC70_" localSheetId="0">#REF!</definedName>
    <definedName name="AC70_" localSheetId="1">#REF!</definedName>
    <definedName name="AC70_" localSheetId="6">#REF!</definedName>
    <definedName name="AC70_" localSheetId="7">#REF!</definedName>
    <definedName name="AC70_" localSheetId="2">#REF!</definedName>
    <definedName name="AC70_" localSheetId="3">#REF!</definedName>
    <definedName name="AC70_" localSheetId="5">#REF!</definedName>
    <definedName name="AC70_">#REF!</definedName>
    <definedName name="AC95_" localSheetId="4">#REF!</definedName>
    <definedName name="AC95_" localSheetId="0">#REF!</definedName>
    <definedName name="AC95_" localSheetId="1">#REF!</definedName>
    <definedName name="AC95_" localSheetId="6">#REF!</definedName>
    <definedName name="AC95_" localSheetId="7">#REF!</definedName>
    <definedName name="AC95_" localSheetId="2">#REF!</definedName>
    <definedName name="AC95_" localSheetId="3">#REF!</definedName>
    <definedName name="AC95_" localSheetId="5">#REF!</definedName>
    <definedName name="AC95_">#REF!</definedName>
    <definedName name="AFEFE" localSheetId="4">[3]MTP1!#REF!</definedName>
    <definedName name="AFEFE" localSheetId="0">[3]MTP1!#REF!</definedName>
    <definedName name="AFEFE" localSheetId="1">[3]MTP1!#REF!</definedName>
    <definedName name="AFEFE" localSheetId="6">[3]MTP1!#REF!</definedName>
    <definedName name="AFEFE" localSheetId="7">[3]MTP1!#REF!</definedName>
    <definedName name="AFEFE" localSheetId="2">[3]MTP1!#REF!</definedName>
    <definedName name="AFEFE" localSheetId="3">[3]MTP1!#REF!</definedName>
    <definedName name="AFEFE" localSheetId="5">[3]MTP1!#REF!</definedName>
    <definedName name="AFEFE">[3]MTP1!#REF!</definedName>
    <definedName name="ag142X42" localSheetId="4">[5]chitimc!#REF!</definedName>
    <definedName name="ag142X42" localSheetId="0">[5]chitimc!#REF!</definedName>
    <definedName name="ag142X42" localSheetId="1">[5]chitimc!#REF!</definedName>
    <definedName name="ag142X42" localSheetId="6">[6]chitimc!#REF!</definedName>
    <definedName name="ag142X42" localSheetId="7">[6]chitimc!#REF!</definedName>
    <definedName name="ag142X42" localSheetId="2">[6]chitimc!#REF!</definedName>
    <definedName name="ag142X42" localSheetId="3">[5]chitimc!#REF!</definedName>
    <definedName name="ag142X42" localSheetId="5">[6]chitimc!#REF!</definedName>
    <definedName name="ag142X42">[5]chitimc!#REF!</definedName>
    <definedName name="ag267N59" localSheetId="4">[5]chitimc!#REF!</definedName>
    <definedName name="ag267N59" localSheetId="0">[5]chitimc!#REF!</definedName>
    <definedName name="ag267N59" localSheetId="1">[5]chitimc!#REF!</definedName>
    <definedName name="ag267N59" localSheetId="6">[6]chitimc!#REF!</definedName>
    <definedName name="ag267N59" localSheetId="7">[6]chitimc!#REF!</definedName>
    <definedName name="ag267N59" localSheetId="2">[6]chitimc!#REF!</definedName>
    <definedName name="ag267N59" localSheetId="3">[5]chitimc!#REF!</definedName>
    <definedName name="ag267N59" localSheetId="5">[6]chitimc!#REF!</definedName>
    <definedName name="ag267N59">[5]chitimc!#REF!</definedName>
    <definedName name="All_Item" localSheetId="4">#REF!</definedName>
    <definedName name="All_Item" localSheetId="0">#REF!</definedName>
    <definedName name="All_Item" localSheetId="1">#REF!</definedName>
    <definedName name="All_Item" localSheetId="6">#REF!</definedName>
    <definedName name="All_Item" localSheetId="7">#REF!</definedName>
    <definedName name="All_Item" localSheetId="2">#REF!</definedName>
    <definedName name="All_Item" localSheetId="3">#REF!</definedName>
    <definedName name="All_Item" localSheetId="5">#REF!</definedName>
    <definedName name="All_Item">#REF!</definedName>
    <definedName name="ALPIN">#N/A</definedName>
    <definedName name="ALPJYOU">#N/A</definedName>
    <definedName name="ALPTOI">#N/A</definedName>
    <definedName name="B">'[14]kinh phí XD'!$E$10</definedName>
    <definedName name="b_240" localSheetId="4">#REF!</definedName>
    <definedName name="b_240" localSheetId="0">#REF!</definedName>
    <definedName name="b_240" localSheetId="1">#REF!</definedName>
    <definedName name="b_240" localSheetId="6">#REF!</definedName>
    <definedName name="b_240" localSheetId="7">#REF!</definedName>
    <definedName name="b_240" localSheetId="2">#REF!</definedName>
    <definedName name="b_240" localSheetId="3">#REF!</definedName>
    <definedName name="b_240" localSheetId="5">#REF!</definedName>
    <definedName name="b_240">#REF!</definedName>
    <definedName name="b_280" localSheetId="4">#REF!</definedName>
    <definedName name="b_280" localSheetId="0">#REF!</definedName>
    <definedName name="b_280" localSheetId="1">#REF!</definedName>
    <definedName name="b_280" localSheetId="6">#REF!</definedName>
    <definedName name="b_280" localSheetId="7">#REF!</definedName>
    <definedName name="b_280" localSheetId="2">#REF!</definedName>
    <definedName name="b_280" localSheetId="3">#REF!</definedName>
    <definedName name="b_280" localSheetId="5">#REF!</definedName>
    <definedName name="b_280">#REF!</definedName>
    <definedName name="b_320" localSheetId="4">#REF!</definedName>
    <definedName name="b_320" localSheetId="0">#REF!</definedName>
    <definedName name="b_320" localSheetId="1">#REF!</definedName>
    <definedName name="b_320" localSheetId="6">#REF!</definedName>
    <definedName name="b_320" localSheetId="7">#REF!</definedName>
    <definedName name="b_320" localSheetId="2">#REF!</definedName>
    <definedName name="b_320" localSheetId="3">#REF!</definedName>
    <definedName name="b_320" localSheetId="5">#REF!</definedName>
    <definedName name="b_320">#REF!</definedName>
    <definedName name="B_KLXLNX2" localSheetId="4">#REF!</definedName>
    <definedName name="B_KLXLNX2" localSheetId="0">#REF!</definedName>
    <definedName name="B_KLXLNX2" localSheetId="1">#REF!</definedName>
    <definedName name="B_KLXLNX2" localSheetId="6">#REF!</definedName>
    <definedName name="B_KLXLNX2" localSheetId="7">#REF!</definedName>
    <definedName name="B_KLXLNX2" localSheetId="2">#REF!</definedName>
    <definedName name="B_KLXLNX2" localSheetId="3">#REF!</definedName>
    <definedName name="B_KLXLNX2" localSheetId="5">#REF!</definedName>
    <definedName name="B_KLXLNX2">#REF!</definedName>
    <definedName name="B_tinh" localSheetId="4">#REF!</definedName>
    <definedName name="B_tinh" localSheetId="0">#REF!</definedName>
    <definedName name="B_tinh" localSheetId="1">#REF!</definedName>
    <definedName name="B_tinh" localSheetId="6">#REF!</definedName>
    <definedName name="B_tinh" localSheetId="7">#REF!</definedName>
    <definedName name="B_tinh" localSheetId="2">#REF!</definedName>
    <definedName name="B_tinh" localSheetId="3">#REF!</definedName>
    <definedName name="B_tinh" localSheetId="5">#REF!</definedName>
    <definedName name="B_tinh">#REF!</definedName>
    <definedName name="bangciti" localSheetId="4">'[7]dongia (2)'!#REF!</definedName>
    <definedName name="bangciti" localSheetId="0">'[7]dongia (2)'!#REF!</definedName>
    <definedName name="bangciti" localSheetId="1">'[7]dongia (2)'!#REF!</definedName>
    <definedName name="bangciti" localSheetId="6">'[7]dongia (2)'!#REF!</definedName>
    <definedName name="bangciti" localSheetId="7">'[7]dongia (2)'!#REF!</definedName>
    <definedName name="bangciti" localSheetId="2">'[7]dongia (2)'!#REF!</definedName>
    <definedName name="bangciti" localSheetId="3">'[7]dongia (2)'!#REF!</definedName>
    <definedName name="bangciti" localSheetId="5">'[7]dongia (2)'!#REF!</definedName>
    <definedName name="bangciti">'[7]dongia (2)'!#REF!</definedName>
    <definedName name="BB" localSheetId="4">#REF!</definedName>
    <definedName name="BB" localSheetId="0">#REF!</definedName>
    <definedName name="BB" localSheetId="1">#REF!</definedName>
    <definedName name="BB" localSheetId="6">#REF!</definedName>
    <definedName name="BB" localSheetId="7">#REF!</definedName>
    <definedName name="BB" localSheetId="2">#REF!</definedName>
    <definedName name="BB" localSheetId="3">#REF!</definedName>
    <definedName name="BB" localSheetId="5">#REF!</definedName>
    <definedName name="BB">#REF!</definedName>
    <definedName name="bdht15nc" localSheetId="4">[7]gtrinh!#REF!</definedName>
    <definedName name="bdht15nc" localSheetId="0">[7]gtrinh!#REF!</definedName>
    <definedName name="bdht15nc" localSheetId="1">[7]gtrinh!#REF!</definedName>
    <definedName name="bdht15nc" localSheetId="6">[7]gtrinh!#REF!</definedName>
    <definedName name="bdht15nc" localSheetId="7">[7]gtrinh!#REF!</definedName>
    <definedName name="bdht15nc" localSheetId="2">[7]gtrinh!#REF!</definedName>
    <definedName name="bdht15nc" localSheetId="3">[7]gtrinh!#REF!</definedName>
    <definedName name="bdht15nc" localSheetId="5">[7]gtrinh!#REF!</definedName>
    <definedName name="bdht15nc">[7]gtrinh!#REF!</definedName>
    <definedName name="bdht15vl" localSheetId="4">[7]gtrinh!#REF!</definedName>
    <definedName name="bdht15vl" localSheetId="0">[7]gtrinh!#REF!</definedName>
    <definedName name="bdht15vl" localSheetId="1">[7]gtrinh!#REF!</definedName>
    <definedName name="bdht15vl" localSheetId="6">[7]gtrinh!#REF!</definedName>
    <definedName name="bdht15vl" localSheetId="7">[7]gtrinh!#REF!</definedName>
    <definedName name="bdht15vl" localSheetId="2">[7]gtrinh!#REF!</definedName>
    <definedName name="bdht15vl" localSheetId="3">[7]gtrinh!#REF!</definedName>
    <definedName name="bdht15vl" localSheetId="5">[7]gtrinh!#REF!</definedName>
    <definedName name="bdht15vl">[7]gtrinh!#REF!</definedName>
    <definedName name="bdht25nc" localSheetId="4">[7]gtrinh!#REF!</definedName>
    <definedName name="bdht25nc" localSheetId="0">[7]gtrinh!#REF!</definedName>
    <definedName name="bdht25nc" localSheetId="1">[7]gtrinh!#REF!</definedName>
    <definedName name="bdht25nc" localSheetId="6">[7]gtrinh!#REF!</definedName>
    <definedName name="bdht25nc" localSheetId="7">[7]gtrinh!#REF!</definedName>
    <definedName name="bdht25nc" localSheetId="2">[7]gtrinh!#REF!</definedName>
    <definedName name="bdht25nc" localSheetId="3">[7]gtrinh!#REF!</definedName>
    <definedName name="bdht25nc" localSheetId="5">[7]gtrinh!#REF!</definedName>
    <definedName name="bdht25nc">[7]gtrinh!#REF!</definedName>
    <definedName name="bdht25vl" localSheetId="4">[7]gtrinh!#REF!</definedName>
    <definedName name="bdht25vl" localSheetId="0">[7]gtrinh!#REF!</definedName>
    <definedName name="bdht25vl" localSheetId="1">[7]gtrinh!#REF!</definedName>
    <definedName name="bdht25vl" localSheetId="6">[7]gtrinh!#REF!</definedName>
    <definedName name="bdht25vl" localSheetId="7">[7]gtrinh!#REF!</definedName>
    <definedName name="bdht25vl" localSheetId="2">[7]gtrinh!#REF!</definedName>
    <definedName name="bdht25vl" localSheetId="3">[7]gtrinh!#REF!</definedName>
    <definedName name="bdht25vl" localSheetId="5">[7]gtrinh!#REF!</definedName>
    <definedName name="bdht25vl">[7]gtrinh!#REF!</definedName>
    <definedName name="bdht325nc" localSheetId="4">[7]gtrinh!#REF!</definedName>
    <definedName name="bdht325nc" localSheetId="0">[7]gtrinh!#REF!</definedName>
    <definedName name="bdht325nc" localSheetId="1">[7]gtrinh!#REF!</definedName>
    <definedName name="bdht325nc" localSheetId="6">[7]gtrinh!#REF!</definedName>
    <definedName name="bdht325nc" localSheetId="7">[7]gtrinh!#REF!</definedName>
    <definedName name="bdht325nc" localSheetId="2">[7]gtrinh!#REF!</definedName>
    <definedName name="bdht325nc" localSheetId="3">[7]gtrinh!#REF!</definedName>
    <definedName name="bdht325nc" localSheetId="5">[7]gtrinh!#REF!</definedName>
    <definedName name="bdht325nc">[7]gtrinh!#REF!</definedName>
    <definedName name="bdht325vl" localSheetId="4">[7]gtrinh!#REF!</definedName>
    <definedName name="bdht325vl" localSheetId="0">[7]gtrinh!#REF!</definedName>
    <definedName name="bdht325vl" localSheetId="1">[7]gtrinh!#REF!</definedName>
    <definedName name="bdht325vl" localSheetId="6">[7]gtrinh!#REF!</definedName>
    <definedName name="bdht325vl" localSheetId="7">[7]gtrinh!#REF!</definedName>
    <definedName name="bdht325vl" localSheetId="2">[7]gtrinh!#REF!</definedName>
    <definedName name="bdht325vl" localSheetId="3">[7]gtrinh!#REF!</definedName>
    <definedName name="bdht325vl" localSheetId="5">[7]gtrinh!#REF!</definedName>
    <definedName name="bdht325vl">[7]gtrinh!#REF!</definedName>
    <definedName name="blkh" localSheetId="4">#REF!</definedName>
    <definedName name="blkh" localSheetId="0">#REF!</definedName>
    <definedName name="blkh" localSheetId="1">#REF!</definedName>
    <definedName name="blkh" localSheetId="6">#REF!</definedName>
    <definedName name="blkh" localSheetId="7">#REF!</definedName>
    <definedName name="blkh" localSheetId="2">#REF!</definedName>
    <definedName name="blkh" localSheetId="3">#REF!</definedName>
    <definedName name="blkh" localSheetId="5">#REF!</definedName>
    <definedName name="blkh">#REF!</definedName>
    <definedName name="blkh1" localSheetId="4">#REF!</definedName>
    <definedName name="blkh1" localSheetId="0">#REF!</definedName>
    <definedName name="blkh1" localSheetId="1">#REF!</definedName>
    <definedName name="blkh1" localSheetId="6">#REF!</definedName>
    <definedName name="blkh1" localSheetId="7">#REF!</definedName>
    <definedName name="blkh1" localSheetId="2">#REF!</definedName>
    <definedName name="blkh1" localSheetId="3">#REF!</definedName>
    <definedName name="blkh1" localSheetId="5">#REF!</definedName>
    <definedName name="blkh1">#REF!</definedName>
    <definedName name="BOQ" localSheetId="4">#REF!</definedName>
    <definedName name="BOQ" localSheetId="0">#REF!</definedName>
    <definedName name="BOQ" localSheetId="1">#REF!</definedName>
    <definedName name="BOQ" localSheetId="6">#REF!</definedName>
    <definedName name="BOQ" localSheetId="7">#REF!</definedName>
    <definedName name="BOQ" localSheetId="2">#REF!</definedName>
    <definedName name="BOQ" localSheetId="3">#REF!</definedName>
    <definedName name="BOQ" localSheetId="5">#REF!</definedName>
    <definedName name="BOQ">#REF!</definedName>
    <definedName name="Bu_long" localSheetId="4">[13]Sheet3!#REF!</definedName>
    <definedName name="Bu_long" localSheetId="0">[13]Sheet3!#REF!</definedName>
    <definedName name="Bu_long" localSheetId="1">[13]Sheet3!#REF!</definedName>
    <definedName name="Bu_long" localSheetId="6">[13]Sheet3!#REF!</definedName>
    <definedName name="Bu_long" localSheetId="7">[13]Sheet3!#REF!</definedName>
    <definedName name="Bu_long" localSheetId="2">[13]Sheet3!#REF!</definedName>
    <definedName name="Bu_long" localSheetId="3">[13]Sheet3!#REF!</definedName>
    <definedName name="Bu_long" localSheetId="5">[13]Sheet3!#REF!</definedName>
    <definedName name="Bu_long">[13]Sheet3!#REF!</definedName>
    <definedName name="BVCISUMMARY" localSheetId="4">#REF!</definedName>
    <definedName name="BVCISUMMARY" localSheetId="0">#REF!</definedName>
    <definedName name="BVCISUMMARY" localSheetId="1">#REF!</definedName>
    <definedName name="BVCISUMMARY" localSheetId="6">#REF!</definedName>
    <definedName name="BVCISUMMARY" localSheetId="7">#REF!</definedName>
    <definedName name="BVCISUMMARY" localSheetId="2">#REF!</definedName>
    <definedName name="BVCISUMMARY" localSheetId="3">#REF!</definedName>
    <definedName name="BVCISUMMARY" localSheetId="5">#REF!</definedName>
    <definedName name="BVCISUMMARY">#REF!</definedName>
    <definedName name="CAMAY" localSheetId="6">[15]CaMay!$B$2:$E$8</definedName>
    <definedName name="CAMAY" localSheetId="7">[15]CaMay!$B$2:$E$8</definedName>
    <definedName name="CAMAY" localSheetId="2">[15]CaMay!$B$2:$E$8</definedName>
    <definedName name="CAMAY" localSheetId="5">[15]CaMay!$B$2:$E$8</definedName>
    <definedName name="CAMAY">[16]CaMay!$B$2:$E$8</definedName>
    <definedName name="cap" localSheetId="4">#REF!</definedName>
    <definedName name="cap" localSheetId="0">#REF!</definedName>
    <definedName name="cap" localSheetId="1">#REF!</definedName>
    <definedName name="cap" localSheetId="6">#REF!</definedName>
    <definedName name="cap" localSheetId="7">#REF!</definedName>
    <definedName name="cap" localSheetId="2">#REF!</definedName>
    <definedName name="cap" localSheetId="3">#REF!</definedName>
    <definedName name="cap" localSheetId="5">#REF!</definedName>
    <definedName name="cap">#REF!</definedName>
    <definedName name="cap0.7" localSheetId="4">#REF!</definedName>
    <definedName name="cap0.7" localSheetId="0">#REF!</definedName>
    <definedName name="cap0.7" localSheetId="1">#REF!</definedName>
    <definedName name="cap0.7" localSheetId="6">#REF!</definedName>
    <definedName name="cap0.7" localSheetId="7">#REF!</definedName>
    <definedName name="cap0.7" localSheetId="2">#REF!</definedName>
    <definedName name="cap0.7" localSheetId="3">#REF!</definedName>
    <definedName name="cap0.7" localSheetId="5">#REF!</definedName>
    <definedName name="cap0.7">#REF!</definedName>
    <definedName name="CAPDAT" localSheetId="4">[17]phuluc1!#REF!</definedName>
    <definedName name="CAPDAT" localSheetId="0">[17]phuluc1!#REF!</definedName>
    <definedName name="CAPDAT" localSheetId="1">[17]phuluc1!#REF!</definedName>
    <definedName name="CAPDAT" localSheetId="6">[17]phuluc1!#REF!</definedName>
    <definedName name="CAPDAT" localSheetId="7">[17]phuluc1!#REF!</definedName>
    <definedName name="CAPDAT" localSheetId="2">[17]phuluc1!#REF!</definedName>
    <definedName name="CAPDAT" localSheetId="3">[17]phuluc1!#REF!</definedName>
    <definedName name="CAPDAT" localSheetId="5">[17]phuluc1!#REF!</definedName>
    <definedName name="CAPDAT">[17]phuluc1!#REF!</definedName>
    <definedName name="Category_All" localSheetId="4">#REF!</definedName>
    <definedName name="Category_All" localSheetId="0">#REF!</definedName>
    <definedName name="Category_All" localSheetId="1">#REF!</definedName>
    <definedName name="Category_All" localSheetId="6">#REF!</definedName>
    <definedName name="Category_All" localSheetId="7">#REF!</definedName>
    <definedName name="Category_All" localSheetId="2">#REF!</definedName>
    <definedName name="Category_All" localSheetId="3">#REF!</definedName>
    <definedName name="Category_All" localSheetId="5">#REF!</definedName>
    <definedName name="Category_All">#REF!</definedName>
    <definedName name="CATIN">#N/A</definedName>
    <definedName name="CATJYOU">#N/A</definedName>
    <definedName name="CATREC">#N/A</definedName>
    <definedName name="CATSYU">#N/A</definedName>
    <definedName name="CCNK" localSheetId="4">[18]QMCT!#REF!</definedName>
    <definedName name="CCNK" localSheetId="0">[18]QMCT!#REF!</definedName>
    <definedName name="CCNK" localSheetId="1">[18]QMCT!#REF!</definedName>
    <definedName name="CCNK" localSheetId="6">[18]QMCT!#REF!</definedName>
    <definedName name="CCNK" localSheetId="7">[18]QMCT!#REF!</definedName>
    <definedName name="CCNK" localSheetId="2">[18]QMCT!#REF!</definedName>
    <definedName name="CCNK" localSheetId="3">[18]QMCT!#REF!</definedName>
    <definedName name="CCNK" localSheetId="5">[18]QMCT!#REF!</definedName>
    <definedName name="CCNK">[18]QMCT!#REF!</definedName>
    <definedName name="CCS" localSheetId="4">#REF!</definedName>
    <definedName name="CCS" localSheetId="0">#REF!</definedName>
    <definedName name="CCS" localSheetId="1">#REF!</definedName>
    <definedName name="CCS" localSheetId="6">#REF!</definedName>
    <definedName name="CCS" localSheetId="7">#REF!</definedName>
    <definedName name="CCS" localSheetId="2">#REF!</definedName>
    <definedName name="CCS" localSheetId="3">#REF!</definedName>
    <definedName name="CCS" localSheetId="5">#REF!</definedName>
    <definedName name="CCS">#REF!</definedName>
    <definedName name="CDD" localSheetId="4">#REF!</definedName>
    <definedName name="CDD" localSheetId="0">#REF!</definedName>
    <definedName name="CDD" localSheetId="1">#REF!</definedName>
    <definedName name="CDD" localSheetId="6">#REF!</definedName>
    <definedName name="CDD" localSheetId="7">#REF!</definedName>
    <definedName name="CDD" localSheetId="2">#REF!</definedName>
    <definedName name="CDD" localSheetId="3">#REF!</definedName>
    <definedName name="CDD" localSheetId="5">#REF!</definedName>
    <definedName name="CDD">#REF!</definedName>
    <definedName name="CDDD" localSheetId="4">#REF!</definedName>
    <definedName name="CDDD" localSheetId="0">#REF!</definedName>
    <definedName name="CDDD" localSheetId="1">#REF!</definedName>
    <definedName name="CDDD" localSheetId="6">#REF!</definedName>
    <definedName name="CDDD" localSheetId="7">#REF!</definedName>
    <definedName name="CDDD" localSheetId="2">#REF!</definedName>
    <definedName name="CDDD" localSheetId="3">#REF!</definedName>
    <definedName name="CDDD" localSheetId="5">#REF!</definedName>
    <definedName name="CDDD">#REF!</definedName>
    <definedName name="CDDD1P" localSheetId="4">#REF!</definedName>
    <definedName name="CDDD1P" localSheetId="0">#REF!</definedName>
    <definedName name="CDDD1P" localSheetId="1">#REF!</definedName>
    <definedName name="CDDD1P" localSheetId="6">#REF!</definedName>
    <definedName name="CDDD1P" localSheetId="7">#REF!</definedName>
    <definedName name="CDDD1P" localSheetId="2">#REF!</definedName>
    <definedName name="CDDD1P" localSheetId="3">#REF!</definedName>
    <definedName name="CDDD1P" localSheetId="5">#REF!</definedName>
    <definedName name="CDDD1P">#REF!</definedName>
    <definedName name="CDDD1PHA" localSheetId="4">#REF!</definedName>
    <definedName name="CDDD1PHA" localSheetId="0">#REF!</definedName>
    <definedName name="CDDD1PHA" localSheetId="1">#REF!</definedName>
    <definedName name="CDDD1PHA" localSheetId="6">#REF!</definedName>
    <definedName name="CDDD1PHA" localSheetId="7">#REF!</definedName>
    <definedName name="CDDD1PHA" localSheetId="2">#REF!</definedName>
    <definedName name="CDDD1PHA" localSheetId="3">#REF!</definedName>
    <definedName name="CDDD1PHA" localSheetId="5">#REF!</definedName>
    <definedName name="CDDD1PHA">#REF!</definedName>
    <definedName name="CDDD3PHA" localSheetId="4">#REF!</definedName>
    <definedName name="CDDD3PHA" localSheetId="0">#REF!</definedName>
    <definedName name="CDDD3PHA" localSheetId="1">#REF!</definedName>
    <definedName name="CDDD3PHA" localSheetId="6">#REF!</definedName>
    <definedName name="CDDD3PHA" localSheetId="7">#REF!</definedName>
    <definedName name="CDDD3PHA" localSheetId="2">#REF!</definedName>
    <definedName name="CDDD3PHA" localSheetId="3">#REF!</definedName>
    <definedName name="CDDD3PHA" localSheetId="5">#REF!</definedName>
    <definedName name="CDDD3PHA">#REF!</definedName>
    <definedName name="cgionc" localSheetId="4">'[7]lam-moi'!#REF!</definedName>
    <definedName name="cgionc" localSheetId="0">'[7]lam-moi'!#REF!</definedName>
    <definedName name="cgionc" localSheetId="1">'[7]lam-moi'!#REF!</definedName>
    <definedName name="cgionc" localSheetId="6">'[7]lam-moi'!#REF!</definedName>
    <definedName name="cgionc" localSheetId="7">'[7]lam-moi'!#REF!</definedName>
    <definedName name="cgionc" localSheetId="2">'[7]lam-moi'!#REF!</definedName>
    <definedName name="cgionc" localSheetId="3">'[7]lam-moi'!#REF!</definedName>
    <definedName name="cgionc" localSheetId="5">'[7]lam-moi'!#REF!</definedName>
    <definedName name="cgionc">'[7]lam-moi'!#REF!</definedName>
    <definedName name="cgiovl" localSheetId="4">'[7]lam-moi'!#REF!</definedName>
    <definedName name="cgiovl" localSheetId="0">'[7]lam-moi'!#REF!</definedName>
    <definedName name="cgiovl" localSheetId="1">'[7]lam-moi'!#REF!</definedName>
    <definedName name="cgiovl" localSheetId="6">'[7]lam-moi'!#REF!</definedName>
    <definedName name="cgiovl" localSheetId="7">'[7]lam-moi'!#REF!</definedName>
    <definedName name="cgiovl" localSheetId="2">'[7]lam-moi'!#REF!</definedName>
    <definedName name="cgiovl" localSheetId="3">'[7]lam-moi'!#REF!</definedName>
    <definedName name="cgiovl" localSheetId="5">'[7]lam-moi'!#REF!</definedName>
    <definedName name="cgiovl">'[7]lam-moi'!#REF!</definedName>
    <definedName name="CH" localSheetId="4">#REF!</definedName>
    <definedName name="CH" localSheetId="0">#REF!</definedName>
    <definedName name="CH" localSheetId="1">#REF!</definedName>
    <definedName name="CH" localSheetId="6">#REF!</definedName>
    <definedName name="CH" localSheetId="7">#REF!</definedName>
    <definedName name="CH" localSheetId="2">#REF!</definedName>
    <definedName name="CH" localSheetId="3">#REF!</definedName>
    <definedName name="CH" localSheetId="5">#REF!</definedName>
    <definedName name="CH">#REF!</definedName>
    <definedName name="Chang">'[28]Dinh nghia'!$A$3:$B$14</definedName>
    <definedName name="chhtnc" localSheetId="4">'[7]lam-moi'!#REF!</definedName>
    <definedName name="chhtnc" localSheetId="0">'[7]lam-moi'!#REF!</definedName>
    <definedName name="chhtnc" localSheetId="1">'[7]lam-moi'!#REF!</definedName>
    <definedName name="chhtnc" localSheetId="6">'[7]lam-moi'!#REF!</definedName>
    <definedName name="chhtnc" localSheetId="7">'[7]lam-moi'!#REF!</definedName>
    <definedName name="chhtnc" localSheetId="2">'[7]lam-moi'!#REF!</definedName>
    <definedName name="chhtnc" localSheetId="3">'[7]lam-moi'!#REF!</definedName>
    <definedName name="chhtnc" localSheetId="5">'[7]lam-moi'!#REF!</definedName>
    <definedName name="chhtnc">'[7]lam-moi'!#REF!</definedName>
    <definedName name="chhtvl" localSheetId="4">'[7]lam-moi'!#REF!</definedName>
    <definedName name="chhtvl" localSheetId="0">'[7]lam-moi'!#REF!</definedName>
    <definedName name="chhtvl" localSheetId="1">'[7]lam-moi'!#REF!</definedName>
    <definedName name="chhtvl" localSheetId="6">'[7]lam-moi'!#REF!</definedName>
    <definedName name="chhtvl" localSheetId="7">'[7]lam-moi'!#REF!</definedName>
    <definedName name="chhtvl" localSheetId="2">'[7]lam-moi'!#REF!</definedName>
    <definedName name="chhtvl" localSheetId="3">'[7]lam-moi'!#REF!</definedName>
    <definedName name="chhtvl" localSheetId="5">'[7]lam-moi'!#REF!</definedName>
    <definedName name="chhtvl">'[7]lam-moi'!#REF!</definedName>
    <definedName name="chnc" localSheetId="4">'[7]lam-moi'!#REF!</definedName>
    <definedName name="chnc" localSheetId="0">'[7]lam-moi'!#REF!</definedName>
    <definedName name="chnc" localSheetId="1">'[7]lam-moi'!#REF!</definedName>
    <definedName name="chnc" localSheetId="6">'[7]lam-moi'!#REF!</definedName>
    <definedName name="chnc" localSheetId="7">'[7]lam-moi'!#REF!</definedName>
    <definedName name="chnc" localSheetId="2">'[7]lam-moi'!#REF!</definedName>
    <definedName name="chnc" localSheetId="3">'[7]lam-moi'!#REF!</definedName>
    <definedName name="chnc" localSheetId="5">'[7]lam-moi'!#REF!</definedName>
    <definedName name="chnc">'[7]lam-moi'!#REF!</definedName>
    <definedName name="chvl" localSheetId="4">'[7]lam-moi'!#REF!</definedName>
    <definedName name="chvl" localSheetId="0">'[7]lam-moi'!#REF!</definedName>
    <definedName name="chvl" localSheetId="1">'[7]lam-moi'!#REF!</definedName>
    <definedName name="chvl" localSheetId="6">'[7]lam-moi'!#REF!</definedName>
    <definedName name="chvl" localSheetId="7">'[7]lam-moi'!#REF!</definedName>
    <definedName name="chvl" localSheetId="2">'[7]lam-moi'!#REF!</definedName>
    <definedName name="chvl" localSheetId="3">'[7]lam-moi'!#REF!</definedName>
    <definedName name="chvl" localSheetId="5">'[7]lam-moi'!#REF!</definedName>
    <definedName name="chvl">'[7]lam-moi'!#REF!</definedName>
    <definedName name="citidd" localSheetId="4">'[7]dongia (2)'!#REF!</definedName>
    <definedName name="citidd" localSheetId="0">'[7]dongia (2)'!#REF!</definedName>
    <definedName name="citidd" localSheetId="1">'[7]dongia (2)'!#REF!</definedName>
    <definedName name="citidd" localSheetId="6">'[7]dongia (2)'!#REF!</definedName>
    <definedName name="citidd" localSheetId="7">'[7]dongia (2)'!#REF!</definedName>
    <definedName name="citidd" localSheetId="2">'[7]dongia (2)'!#REF!</definedName>
    <definedName name="citidd" localSheetId="3">'[7]dongia (2)'!#REF!</definedName>
    <definedName name="citidd" localSheetId="5">'[7]dongia (2)'!#REF!</definedName>
    <definedName name="citidd">'[7]dongia (2)'!#REF!</definedName>
    <definedName name="CK" localSheetId="4">#REF!</definedName>
    <definedName name="CK" localSheetId="0">#REF!</definedName>
    <definedName name="CK" localSheetId="1">#REF!</definedName>
    <definedName name="CK" localSheetId="6">#REF!</definedName>
    <definedName name="CK" localSheetId="7">#REF!</definedName>
    <definedName name="CK" localSheetId="2">#REF!</definedName>
    <definedName name="CK" localSheetId="3">#REF!</definedName>
    <definedName name="CK" localSheetId="5">#REF!</definedName>
    <definedName name="CK">#REF!</definedName>
    <definedName name="cknc" localSheetId="4">'[7]lam-moi'!#REF!</definedName>
    <definedName name="cknc" localSheetId="0">'[7]lam-moi'!#REF!</definedName>
    <definedName name="cknc" localSheetId="1">'[7]lam-moi'!#REF!</definedName>
    <definedName name="cknc" localSheetId="6">'[7]lam-moi'!#REF!</definedName>
    <definedName name="cknc" localSheetId="7">'[7]lam-moi'!#REF!</definedName>
    <definedName name="cknc" localSheetId="2">'[7]lam-moi'!#REF!</definedName>
    <definedName name="cknc" localSheetId="3">'[7]lam-moi'!#REF!</definedName>
    <definedName name="cknc" localSheetId="5">'[7]lam-moi'!#REF!</definedName>
    <definedName name="cknc">'[7]lam-moi'!#REF!</definedName>
    <definedName name="ckvl" localSheetId="4">'[7]lam-moi'!#REF!</definedName>
    <definedName name="ckvl" localSheetId="0">'[7]lam-moi'!#REF!</definedName>
    <definedName name="ckvl" localSheetId="1">'[7]lam-moi'!#REF!</definedName>
    <definedName name="ckvl" localSheetId="6">'[7]lam-moi'!#REF!</definedName>
    <definedName name="ckvl" localSheetId="7">'[7]lam-moi'!#REF!</definedName>
    <definedName name="ckvl" localSheetId="2">'[7]lam-moi'!#REF!</definedName>
    <definedName name="ckvl" localSheetId="3">'[7]lam-moi'!#REF!</definedName>
    <definedName name="ckvl" localSheetId="5">'[7]lam-moi'!#REF!</definedName>
    <definedName name="ckvl">'[7]lam-moi'!#REF!</definedName>
    <definedName name="CL" localSheetId="4">#REF!</definedName>
    <definedName name="CL" localSheetId="0">#REF!</definedName>
    <definedName name="CL" localSheetId="1">#REF!</definedName>
    <definedName name="CL" localSheetId="6">#REF!</definedName>
    <definedName name="CL" localSheetId="7">#REF!</definedName>
    <definedName name="CL" localSheetId="2">#REF!</definedName>
    <definedName name="CL" localSheetId="3">#REF!</definedName>
    <definedName name="CL" localSheetId="5">#REF!</definedName>
    <definedName name="CL">#REF!</definedName>
    <definedName name="CLTMP" localSheetId="4">[18]QMCT!#REF!</definedName>
    <definedName name="CLTMP" localSheetId="0">[18]QMCT!#REF!</definedName>
    <definedName name="CLTMP" localSheetId="1">[18]QMCT!#REF!</definedName>
    <definedName name="CLTMP" localSheetId="6">[18]QMCT!#REF!</definedName>
    <definedName name="CLTMP" localSheetId="7">[18]QMCT!#REF!</definedName>
    <definedName name="CLTMP" localSheetId="2">[18]QMCT!#REF!</definedName>
    <definedName name="CLTMP" localSheetId="3">[18]QMCT!#REF!</definedName>
    <definedName name="CLTMP" localSheetId="5">[18]QMCT!#REF!</definedName>
    <definedName name="CLTMP">[18]QMCT!#REF!</definedName>
    <definedName name="CLVC" localSheetId="6">'[19]CHITIET VL-NC-TT1p'!$D$4</definedName>
    <definedName name="CLVC" localSheetId="7">'[19]CHITIET VL-NC-TT1p'!$D$4</definedName>
    <definedName name="CLVC" localSheetId="2">'[19]CHITIET VL-NC-TT1p'!$D$4</definedName>
    <definedName name="CLVC" localSheetId="5">'[19]CHITIET VL-NC-TT1p'!$D$4</definedName>
    <definedName name="CLVC">'[20]CHITIET VL-NC-TT1p'!$D$4</definedName>
    <definedName name="clvc1">[7]chitiet!$D$3</definedName>
    <definedName name="CLVC3">0.1</definedName>
    <definedName name="CLVC35" localSheetId="4">#REF!</definedName>
    <definedName name="CLVC35" localSheetId="0">#REF!</definedName>
    <definedName name="CLVC35" localSheetId="1">#REF!</definedName>
    <definedName name="CLVC35" localSheetId="6">#REF!</definedName>
    <definedName name="CLVC35" localSheetId="7">#REF!</definedName>
    <definedName name="CLVC35" localSheetId="2">#REF!</definedName>
    <definedName name="CLVC35" localSheetId="3">#REF!</definedName>
    <definedName name="CLVC35" localSheetId="5">#REF!</definedName>
    <definedName name="CLVC35">#REF!</definedName>
    <definedName name="CLVCTB" localSheetId="4">#REF!</definedName>
    <definedName name="CLVCTB" localSheetId="0">#REF!</definedName>
    <definedName name="CLVCTB" localSheetId="1">#REF!</definedName>
    <definedName name="CLVCTB" localSheetId="6">#REF!</definedName>
    <definedName name="CLVCTB" localSheetId="7">#REF!</definedName>
    <definedName name="CLVCTB" localSheetId="2">#REF!</definedName>
    <definedName name="CLVCTB" localSheetId="3">#REF!</definedName>
    <definedName name="CLVCTB" localSheetId="5">#REF!</definedName>
    <definedName name="CLVCTB">#REF!</definedName>
    <definedName name="CLyTC" localSheetId="6">[21]ThongSo!$C$11</definedName>
    <definedName name="CLyTC" localSheetId="7">[21]ThongSo!$C$11</definedName>
    <definedName name="CLyTC" localSheetId="2">[21]ThongSo!$C$11</definedName>
    <definedName name="CLyTC" localSheetId="5">[21]ThongSo!$C$11</definedName>
    <definedName name="CLyTC">[22]ThongSo!$C$11</definedName>
    <definedName name="CN3p" localSheetId="6">'[23]TONGKE3p '!$X$295</definedName>
    <definedName name="CN3p" localSheetId="7">'[23]TONGKE3p '!$X$295</definedName>
    <definedName name="CN3p" localSheetId="2">'[23]TONGKE3p '!$X$295</definedName>
    <definedName name="CN3p" localSheetId="5">'[23]TONGKE3p '!$X$295</definedName>
    <definedName name="CN3p">'[24]TONGKE3p '!$X$295</definedName>
    <definedName name="Cöï_ly_vaän_chuyeãn" localSheetId="4">#REF!</definedName>
    <definedName name="Cöï_ly_vaän_chuyeãn" localSheetId="0">#REF!</definedName>
    <definedName name="Cöï_ly_vaän_chuyeãn" localSheetId="1">#REF!</definedName>
    <definedName name="Cöï_ly_vaän_chuyeãn" localSheetId="6">#REF!</definedName>
    <definedName name="Cöï_ly_vaän_chuyeãn" localSheetId="7">#REF!</definedName>
    <definedName name="Cöï_ly_vaän_chuyeãn" localSheetId="2">#REF!</definedName>
    <definedName name="Cöï_ly_vaän_chuyeãn" localSheetId="3">#REF!</definedName>
    <definedName name="Cöï_ly_vaän_chuyeãn" localSheetId="5">#REF!</definedName>
    <definedName name="Cöï_ly_vaän_chuyeãn">#REF!</definedName>
    <definedName name="CÖÏ_LY_VAÄN_CHUYEÅN" localSheetId="4">#REF!</definedName>
    <definedName name="CÖÏ_LY_VAÄN_CHUYEÅN" localSheetId="0">#REF!</definedName>
    <definedName name="CÖÏ_LY_VAÄN_CHUYEÅN" localSheetId="1">#REF!</definedName>
    <definedName name="CÖÏ_LY_VAÄN_CHUYEÅN" localSheetId="6">#REF!</definedName>
    <definedName name="CÖÏ_LY_VAÄN_CHUYEÅN" localSheetId="7">#REF!</definedName>
    <definedName name="CÖÏ_LY_VAÄN_CHUYEÅN" localSheetId="2">#REF!</definedName>
    <definedName name="CÖÏ_LY_VAÄN_CHUYEÅN" localSheetId="3">#REF!</definedName>
    <definedName name="CÖÏ_LY_VAÄN_CHUYEÅN" localSheetId="5">#REF!</definedName>
    <definedName name="CÖÏ_LY_VAÄN_CHUYEÅN">#REF!</definedName>
    <definedName name="COMMON" localSheetId="4">#REF!</definedName>
    <definedName name="COMMON" localSheetId="0">#REF!</definedName>
    <definedName name="COMMON" localSheetId="1">#REF!</definedName>
    <definedName name="COMMON" localSheetId="6">#REF!</definedName>
    <definedName name="COMMON" localSheetId="7">#REF!</definedName>
    <definedName name="COMMON" localSheetId="2">#REF!</definedName>
    <definedName name="COMMON" localSheetId="3">#REF!</definedName>
    <definedName name="COMMON" localSheetId="5">#REF!</definedName>
    <definedName name="COMMON">#REF!</definedName>
    <definedName name="CON_EQP_COS" localSheetId="4">#REF!</definedName>
    <definedName name="CON_EQP_COS" localSheetId="0">#REF!</definedName>
    <definedName name="CON_EQP_COS" localSheetId="1">#REF!</definedName>
    <definedName name="CON_EQP_COS" localSheetId="6">#REF!</definedName>
    <definedName name="CON_EQP_COS" localSheetId="7">#REF!</definedName>
    <definedName name="CON_EQP_COS" localSheetId="2">#REF!</definedName>
    <definedName name="CON_EQP_COS" localSheetId="3">#REF!</definedName>
    <definedName name="CON_EQP_COS" localSheetId="5">#REF!</definedName>
    <definedName name="CON_EQP_COS">#REF!</definedName>
    <definedName name="CON_EQP_COST" localSheetId="4">#REF!</definedName>
    <definedName name="CON_EQP_COST" localSheetId="0">#REF!</definedName>
    <definedName name="CON_EQP_COST" localSheetId="1">#REF!</definedName>
    <definedName name="CON_EQP_COST" localSheetId="6">#REF!</definedName>
    <definedName name="CON_EQP_COST" localSheetId="7">#REF!</definedName>
    <definedName name="CON_EQP_COST" localSheetId="2">#REF!</definedName>
    <definedName name="CON_EQP_COST" localSheetId="3">#REF!</definedName>
    <definedName name="CON_EQP_COST" localSheetId="5">#REF!</definedName>
    <definedName name="CON_EQP_COST">#REF!</definedName>
    <definedName name="cong1x15" localSheetId="4">[7]giathanh1!#REF!</definedName>
    <definedName name="cong1x15" localSheetId="0">[7]giathanh1!#REF!</definedName>
    <definedName name="cong1x15" localSheetId="1">[7]giathanh1!#REF!</definedName>
    <definedName name="cong1x15" localSheetId="6">[7]giathanh1!#REF!</definedName>
    <definedName name="cong1x15" localSheetId="7">[7]giathanh1!#REF!</definedName>
    <definedName name="cong1x15" localSheetId="2">[7]giathanh1!#REF!</definedName>
    <definedName name="cong1x15" localSheetId="3">[7]giathanh1!#REF!</definedName>
    <definedName name="cong1x15" localSheetId="5">[7]giathanh1!#REF!</definedName>
    <definedName name="cong1x15">[7]giathanh1!#REF!</definedName>
    <definedName name="CONST_EQ" localSheetId="4">#REF!</definedName>
    <definedName name="CONST_EQ" localSheetId="0">#REF!</definedName>
    <definedName name="CONST_EQ" localSheetId="1">#REF!</definedName>
    <definedName name="CONST_EQ" localSheetId="6">#REF!</definedName>
    <definedName name="CONST_EQ" localSheetId="7">#REF!</definedName>
    <definedName name="CONST_EQ" localSheetId="2">#REF!</definedName>
    <definedName name="CONST_EQ" localSheetId="3">#REF!</definedName>
    <definedName name="CONST_EQ" localSheetId="5">#REF!</definedName>
    <definedName name="CONST_EQ">#REF!</definedName>
    <definedName name="Cot_thep" localSheetId="4">[13]Sheet3!#REF!</definedName>
    <definedName name="Cot_thep" localSheetId="0">[13]Sheet3!#REF!</definedName>
    <definedName name="Cot_thep" localSheetId="1">[13]Sheet3!#REF!</definedName>
    <definedName name="Cot_thep" localSheetId="6">[13]Sheet3!#REF!</definedName>
    <definedName name="Cot_thep" localSheetId="7">[13]Sheet3!#REF!</definedName>
    <definedName name="Cot_thep" localSheetId="2">[13]Sheet3!#REF!</definedName>
    <definedName name="Cot_thep" localSheetId="3">[13]Sheet3!#REF!</definedName>
    <definedName name="Cot_thep" localSheetId="5">[13]Sheet3!#REF!</definedName>
    <definedName name="Cot_thep">[13]Sheet3!#REF!</definedName>
    <definedName name="COVER" localSheetId="4">#REF!</definedName>
    <definedName name="COVER" localSheetId="0">#REF!</definedName>
    <definedName name="COVER" localSheetId="1">#REF!</definedName>
    <definedName name="COVER" localSheetId="6">#REF!</definedName>
    <definedName name="COVER" localSheetId="7">#REF!</definedName>
    <definedName name="COVER" localSheetId="2">#REF!</definedName>
    <definedName name="COVER" localSheetId="3">#REF!</definedName>
    <definedName name="COVER" localSheetId="5">#REF!</definedName>
    <definedName name="COVER">#REF!</definedName>
    <definedName name="CPVC100" localSheetId="4">#REF!</definedName>
    <definedName name="CPVC100" localSheetId="0">#REF!</definedName>
    <definedName name="CPVC100" localSheetId="1">#REF!</definedName>
    <definedName name="CPVC100" localSheetId="6">#REF!</definedName>
    <definedName name="CPVC100" localSheetId="7">#REF!</definedName>
    <definedName name="CPVC100" localSheetId="2">#REF!</definedName>
    <definedName name="CPVC100" localSheetId="3">#REF!</definedName>
    <definedName name="CPVC100" localSheetId="5">#REF!</definedName>
    <definedName name="CPVC100">#REF!</definedName>
    <definedName name="CPVC1KM" localSheetId="6">'[25]TH VL, NC, DDHT Thanhphuoc'!$J$19</definedName>
    <definedName name="CPVC1KM" localSheetId="7">'[25]TH VL, NC, DDHT Thanhphuoc'!$J$19</definedName>
    <definedName name="CPVC1KM" localSheetId="2">'[25]TH VL, NC, DDHT Thanhphuoc'!$J$19</definedName>
    <definedName name="CPVC1KM" localSheetId="5">'[25]TH VL, NC, DDHT Thanhphuoc'!$J$19</definedName>
    <definedName name="CPVC1KM">'[26]TH VL, NC, DDHT Thanhphuoc'!$J$19</definedName>
    <definedName name="CPVC35" localSheetId="4">#REF!</definedName>
    <definedName name="CPVC35" localSheetId="0">#REF!</definedName>
    <definedName name="CPVC35" localSheetId="1">#REF!</definedName>
    <definedName name="CPVC35" localSheetId="6">#REF!</definedName>
    <definedName name="CPVC35" localSheetId="7">#REF!</definedName>
    <definedName name="CPVC35" localSheetId="2">#REF!</definedName>
    <definedName name="CPVC35" localSheetId="3">#REF!</definedName>
    <definedName name="CPVC35" localSheetId="5">#REF!</definedName>
    <definedName name="CPVC35">#REF!</definedName>
    <definedName name="CPVCDN" localSheetId="4">#REF!</definedName>
    <definedName name="CPVCDN" localSheetId="0">#REF!</definedName>
    <definedName name="CPVCDN" localSheetId="1">#REF!</definedName>
    <definedName name="CPVCDN" localSheetId="6">#REF!</definedName>
    <definedName name="CPVCDN" localSheetId="7">#REF!</definedName>
    <definedName name="CPVCDN" localSheetId="2">#REF!</definedName>
    <definedName name="CPVCDN" localSheetId="3">#REF!</definedName>
    <definedName name="CPVCDN" localSheetId="5">#REF!</definedName>
    <definedName name="CPVCDN">#REF!</definedName>
    <definedName name="CRD" localSheetId="4">#REF!</definedName>
    <definedName name="CRD" localSheetId="0">#REF!</definedName>
    <definedName name="CRD" localSheetId="1">#REF!</definedName>
    <definedName name="CRD" localSheetId="6">#REF!</definedName>
    <definedName name="CRD" localSheetId="7">#REF!</definedName>
    <definedName name="CRD" localSheetId="2">#REF!</definedName>
    <definedName name="CRD" localSheetId="3">#REF!</definedName>
    <definedName name="CRD" localSheetId="5">#REF!</definedName>
    <definedName name="CRD">#REF!</definedName>
    <definedName name="CRITINST" localSheetId="4">#REF!</definedName>
    <definedName name="CRITINST" localSheetId="0">#REF!</definedName>
    <definedName name="CRITINST" localSheetId="1">#REF!</definedName>
    <definedName name="CRITINST" localSheetId="6">#REF!</definedName>
    <definedName name="CRITINST" localSheetId="7">#REF!</definedName>
    <definedName name="CRITINST" localSheetId="2">#REF!</definedName>
    <definedName name="CRITINST" localSheetId="3">#REF!</definedName>
    <definedName name="CRITINST" localSheetId="5">#REF!</definedName>
    <definedName name="CRITINST">#REF!</definedName>
    <definedName name="CRITPURC" localSheetId="4">#REF!</definedName>
    <definedName name="CRITPURC" localSheetId="0">#REF!</definedName>
    <definedName name="CRITPURC" localSheetId="1">#REF!</definedName>
    <definedName name="CRITPURC" localSheetId="6">#REF!</definedName>
    <definedName name="CRITPURC" localSheetId="7">#REF!</definedName>
    <definedName name="CRITPURC" localSheetId="2">#REF!</definedName>
    <definedName name="CRITPURC" localSheetId="3">#REF!</definedName>
    <definedName name="CRITPURC" localSheetId="5">#REF!</definedName>
    <definedName name="CRITPURC">#REF!</definedName>
    <definedName name="CRS" localSheetId="4">#REF!</definedName>
    <definedName name="CRS" localSheetId="0">#REF!</definedName>
    <definedName name="CRS" localSheetId="1">#REF!</definedName>
    <definedName name="CRS" localSheetId="6">#REF!</definedName>
    <definedName name="CRS" localSheetId="7">#REF!</definedName>
    <definedName name="CRS" localSheetId="2">#REF!</definedName>
    <definedName name="CRS" localSheetId="3">#REF!</definedName>
    <definedName name="CRS" localSheetId="5">#REF!</definedName>
    <definedName name="CRS">#REF!</definedName>
    <definedName name="CS" localSheetId="4">#REF!</definedName>
    <definedName name="CS" localSheetId="0">#REF!</definedName>
    <definedName name="CS" localSheetId="1">#REF!</definedName>
    <definedName name="CS" localSheetId="6">#REF!</definedName>
    <definedName name="CS" localSheetId="7">#REF!</definedName>
    <definedName name="CS" localSheetId="2">#REF!</definedName>
    <definedName name="CS" localSheetId="3">#REF!</definedName>
    <definedName name="CS" localSheetId="5">#REF!</definedName>
    <definedName name="CS">#REF!</definedName>
    <definedName name="CS_10" localSheetId="4">#REF!</definedName>
    <definedName name="CS_10" localSheetId="0">#REF!</definedName>
    <definedName name="CS_10" localSheetId="1">#REF!</definedName>
    <definedName name="CS_10" localSheetId="6">#REF!</definedName>
    <definedName name="CS_10" localSheetId="7">#REF!</definedName>
    <definedName name="CS_10" localSheetId="2">#REF!</definedName>
    <definedName name="CS_10" localSheetId="3">#REF!</definedName>
    <definedName name="CS_10" localSheetId="5">#REF!</definedName>
    <definedName name="CS_10">#REF!</definedName>
    <definedName name="CS_100" localSheetId="4">#REF!</definedName>
    <definedName name="CS_100" localSheetId="0">#REF!</definedName>
    <definedName name="CS_100" localSheetId="1">#REF!</definedName>
    <definedName name="CS_100" localSheetId="6">#REF!</definedName>
    <definedName name="CS_100" localSheetId="7">#REF!</definedName>
    <definedName name="CS_100" localSheetId="2">#REF!</definedName>
    <definedName name="CS_100" localSheetId="3">#REF!</definedName>
    <definedName name="CS_100" localSheetId="5">#REF!</definedName>
    <definedName name="CS_100">#REF!</definedName>
    <definedName name="CS_10S" localSheetId="4">#REF!</definedName>
    <definedName name="CS_10S" localSheetId="0">#REF!</definedName>
    <definedName name="CS_10S" localSheetId="1">#REF!</definedName>
    <definedName name="CS_10S" localSheetId="6">#REF!</definedName>
    <definedName name="CS_10S" localSheetId="7">#REF!</definedName>
    <definedName name="CS_10S" localSheetId="2">#REF!</definedName>
    <definedName name="CS_10S" localSheetId="3">#REF!</definedName>
    <definedName name="CS_10S" localSheetId="5">#REF!</definedName>
    <definedName name="CS_10S">#REF!</definedName>
    <definedName name="CS_120" localSheetId="4">#REF!</definedName>
    <definedName name="CS_120" localSheetId="0">#REF!</definedName>
    <definedName name="CS_120" localSheetId="1">#REF!</definedName>
    <definedName name="CS_120" localSheetId="6">#REF!</definedName>
    <definedName name="CS_120" localSheetId="7">#REF!</definedName>
    <definedName name="CS_120" localSheetId="2">#REF!</definedName>
    <definedName name="CS_120" localSheetId="3">#REF!</definedName>
    <definedName name="CS_120" localSheetId="5">#REF!</definedName>
    <definedName name="CS_120">#REF!</definedName>
    <definedName name="CS_140" localSheetId="4">#REF!</definedName>
    <definedName name="CS_140" localSheetId="0">#REF!</definedName>
    <definedName name="CS_140" localSheetId="1">#REF!</definedName>
    <definedName name="CS_140" localSheetId="6">#REF!</definedName>
    <definedName name="CS_140" localSheetId="7">#REF!</definedName>
    <definedName name="CS_140" localSheetId="2">#REF!</definedName>
    <definedName name="CS_140" localSheetId="3">#REF!</definedName>
    <definedName name="CS_140" localSheetId="5">#REF!</definedName>
    <definedName name="CS_140">#REF!</definedName>
    <definedName name="CS_160" localSheetId="4">#REF!</definedName>
    <definedName name="CS_160" localSheetId="0">#REF!</definedName>
    <definedName name="CS_160" localSheetId="1">#REF!</definedName>
    <definedName name="CS_160" localSheetId="6">#REF!</definedName>
    <definedName name="CS_160" localSheetId="7">#REF!</definedName>
    <definedName name="CS_160" localSheetId="2">#REF!</definedName>
    <definedName name="CS_160" localSheetId="3">#REF!</definedName>
    <definedName name="CS_160" localSheetId="5">#REF!</definedName>
    <definedName name="CS_160">#REF!</definedName>
    <definedName name="CS_20" localSheetId="4">#REF!</definedName>
    <definedName name="CS_20" localSheetId="0">#REF!</definedName>
    <definedName name="CS_20" localSheetId="1">#REF!</definedName>
    <definedName name="CS_20" localSheetId="6">#REF!</definedName>
    <definedName name="CS_20" localSheetId="7">#REF!</definedName>
    <definedName name="CS_20" localSheetId="2">#REF!</definedName>
    <definedName name="CS_20" localSheetId="3">#REF!</definedName>
    <definedName name="CS_20" localSheetId="5">#REF!</definedName>
    <definedName name="CS_20">#REF!</definedName>
    <definedName name="CS_30" localSheetId="4">#REF!</definedName>
    <definedName name="CS_30" localSheetId="0">#REF!</definedName>
    <definedName name="CS_30" localSheetId="1">#REF!</definedName>
    <definedName name="CS_30" localSheetId="6">#REF!</definedName>
    <definedName name="CS_30" localSheetId="7">#REF!</definedName>
    <definedName name="CS_30" localSheetId="2">#REF!</definedName>
    <definedName name="CS_30" localSheetId="3">#REF!</definedName>
    <definedName name="CS_30" localSheetId="5">#REF!</definedName>
    <definedName name="CS_30">#REF!</definedName>
    <definedName name="CS_40" localSheetId="4">#REF!</definedName>
    <definedName name="CS_40" localSheetId="0">#REF!</definedName>
    <definedName name="CS_40" localSheetId="1">#REF!</definedName>
    <definedName name="CS_40" localSheetId="6">#REF!</definedName>
    <definedName name="CS_40" localSheetId="7">#REF!</definedName>
    <definedName name="CS_40" localSheetId="2">#REF!</definedName>
    <definedName name="CS_40" localSheetId="3">#REF!</definedName>
    <definedName name="CS_40" localSheetId="5">#REF!</definedName>
    <definedName name="CS_40">#REF!</definedName>
    <definedName name="CS_40S" localSheetId="4">#REF!</definedName>
    <definedName name="CS_40S" localSheetId="0">#REF!</definedName>
    <definedName name="CS_40S" localSheetId="1">#REF!</definedName>
    <definedName name="CS_40S" localSheetId="6">#REF!</definedName>
    <definedName name="CS_40S" localSheetId="7">#REF!</definedName>
    <definedName name="CS_40S" localSheetId="2">#REF!</definedName>
    <definedName name="CS_40S" localSheetId="3">#REF!</definedName>
    <definedName name="CS_40S" localSheetId="5">#REF!</definedName>
    <definedName name="CS_40S">#REF!</definedName>
    <definedName name="CS_5S" localSheetId="4">#REF!</definedName>
    <definedName name="CS_5S" localSheetId="0">#REF!</definedName>
    <definedName name="CS_5S" localSheetId="1">#REF!</definedName>
    <definedName name="CS_5S" localSheetId="6">#REF!</definedName>
    <definedName name="CS_5S" localSheetId="7">#REF!</definedName>
    <definedName name="CS_5S" localSheetId="2">#REF!</definedName>
    <definedName name="CS_5S" localSheetId="3">#REF!</definedName>
    <definedName name="CS_5S" localSheetId="5">#REF!</definedName>
    <definedName name="CS_5S">#REF!</definedName>
    <definedName name="CS_60" localSheetId="4">#REF!</definedName>
    <definedName name="CS_60" localSheetId="0">#REF!</definedName>
    <definedName name="CS_60" localSheetId="1">#REF!</definedName>
    <definedName name="CS_60" localSheetId="6">#REF!</definedName>
    <definedName name="CS_60" localSheetId="7">#REF!</definedName>
    <definedName name="CS_60" localSheetId="2">#REF!</definedName>
    <definedName name="CS_60" localSheetId="3">#REF!</definedName>
    <definedName name="CS_60" localSheetId="5">#REF!</definedName>
    <definedName name="CS_60">#REF!</definedName>
    <definedName name="CS_80" localSheetId="4">#REF!</definedName>
    <definedName name="CS_80" localSheetId="0">#REF!</definedName>
    <definedName name="CS_80" localSheetId="1">#REF!</definedName>
    <definedName name="CS_80" localSheetId="6">#REF!</definedName>
    <definedName name="CS_80" localSheetId="7">#REF!</definedName>
    <definedName name="CS_80" localSheetId="2">#REF!</definedName>
    <definedName name="CS_80" localSheetId="3">#REF!</definedName>
    <definedName name="CS_80" localSheetId="5">#REF!</definedName>
    <definedName name="CS_80">#REF!</definedName>
    <definedName name="CS_80S" localSheetId="4">#REF!</definedName>
    <definedName name="CS_80S" localSheetId="0">#REF!</definedName>
    <definedName name="CS_80S" localSheetId="1">#REF!</definedName>
    <definedName name="CS_80S" localSheetId="6">#REF!</definedName>
    <definedName name="CS_80S" localSheetId="7">#REF!</definedName>
    <definedName name="CS_80S" localSheetId="2">#REF!</definedName>
    <definedName name="CS_80S" localSheetId="3">#REF!</definedName>
    <definedName name="CS_80S" localSheetId="5">#REF!</definedName>
    <definedName name="CS_80S">#REF!</definedName>
    <definedName name="CS_STD" localSheetId="4">#REF!</definedName>
    <definedName name="CS_STD" localSheetId="0">#REF!</definedName>
    <definedName name="CS_STD" localSheetId="1">#REF!</definedName>
    <definedName name="CS_STD" localSheetId="6">#REF!</definedName>
    <definedName name="CS_STD" localSheetId="7">#REF!</definedName>
    <definedName name="CS_STD" localSheetId="2">#REF!</definedName>
    <definedName name="CS_STD" localSheetId="3">#REF!</definedName>
    <definedName name="CS_STD" localSheetId="5">#REF!</definedName>
    <definedName name="CS_STD">#REF!</definedName>
    <definedName name="CS_XS" localSheetId="4">#REF!</definedName>
    <definedName name="CS_XS" localSheetId="0">#REF!</definedName>
    <definedName name="CS_XS" localSheetId="1">#REF!</definedName>
    <definedName name="CS_XS" localSheetId="6">#REF!</definedName>
    <definedName name="CS_XS" localSheetId="7">#REF!</definedName>
    <definedName name="CS_XS" localSheetId="2">#REF!</definedName>
    <definedName name="CS_XS" localSheetId="3">#REF!</definedName>
    <definedName name="CS_XS" localSheetId="5">#REF!</definedName>
    <definedName name="CS_XS">#REF!</definedName>
    <definedName name="CS_XXS" localSheetId="4">#REF!</definedName>
    <definedName name="CS_XXS" localSheetId="0">#REF!</definedName>
    <definedName name="CS_XXS" localSheetId="1">#REF!</definedName>
    <definedName name="CS_XXS" localSheetId="6">#REF!</definedName>
    <definedName name="CS_XXS" localSheetId="7">#REF!</definedName>
    <definedName name="CS_XXS" localSheetId="2">#REF!</definedName>
    <definedName name="CS_XXS" localSheetId="3">#REF!</definedName>
    <definedName name="CS_XXS" localSheetId="5">#REF!</definedName>
    <definedName name="CS_XXS">#REF!</definedName>
    <definedName name="csd3p" localSheetId="4">#REF!</definedName>
    <definedName name="csd3p" localSheetId="0">#REF!</definedName>
    <definedName name="csd3p" localSheetId="1">#REF!</definedName>
    <definedName name="csd3p" localSheetId="6">#REF!</definedName>
    <definedName name="csd3p" localSheetId="7">#REF!</definedName>
    <definedName name="csd3p" localSheetId="2">#REF!</definedName>
    <definedName name="csd3p" localSheetId="3">#REF!</definedName>
    <definedName name="csd3p" localSheetId="5">#REF!</definedName>
    <definedName name="csd3p">#REF!</definedName>
    <definedName name="csddg1p" localSheetId="4">#REF!</definedName>
    <definedName name="csddg1p" localSheetId="0">#REF!</definedName>
    <definedName name="csddg1p" localSheetId="1">#REF!</definedName>
    <definedName name="csddg1p" localSheetId="6">#REF!</definedName>
    <definedName name="csddg1p" localSheetId="7">#REF!</definedName>
    <definedName name="csddg1p" localSheetId="2">#REF!</definedName>
    <definedName name="csddg1p" localSheetId="3">#REF!</definedName>
    <definedName name="csddg1p" localSheetId="5">#REF!</definedName>
    <definedName name="csddg1p">#REF!</definedName>
    <definedName name="csddt1p" localSheetId="4">#REF!</definedName>
    <definedName name="csddt1p" localSheetId="0">#REF!</definedName>
    <definedName name="csddt1p" localSheetId="1">#REF!</definedName>
    <definedName name="csddt1p" localSheetId="6">#REF!</definedName>
    <definedName name="csddt1p" localSheetId="7">#REF!</definedName>
    <definedName name="csddt1p" localSheetId="2">#REF!</definedName>
    <definedName name="csddt1p" localSheetId="3">#REF!</definedName>
    <definedName name="csddt1p" localSheetId="5">#REF!</definedName>
    <definedName name="csddt1p">#REF!</definedName>
    <definedName name="csht3p" localSheetId="4">#REF!</definedName>
    <definedName name="csht3p" localSheetId="0">#REF!</definedName>
    <definedName name="csht3p" localSheetId="1">#REF!</definedName>
    <definedName name="csht3p" localSheetId="6">#REF!</definedName>
    <definedName name="csht3p" localSheetId="7">#REF!</definedName>
    <definedName name="csht3p" localSheetId="2">#REF!</definedName>
    <definedName name="csht3p" localSheetId="3">#REF!</definedName>
    <definedName name="csht3p" localSheetId="5">#REF!</definedName>
    <definedName name="csht3p">#REF!</definedName>
    <definedName name="ctdn9697" localSheetId="4">#REF!</definedName>
    <definedName name="ctdn9697" localSheetId="0">#REF!</definedName>
    <definedName name="ctdn9697" localSheetId="1">#REF!</definedName>
    <definedName name="ctdn9697" localSheetId="6">#REF!</definedName>
    <definedName name="ctdn9697" localSheetId="7">#REF!</definedName>
    <definedName name="ctdn9697" localSheetId="2">#REF!</definedName>
    <definedName name="ctdn9697" localSheetId="3">#REF!</definedName>
    <definedName name="ctdn9697" localSheetId="5">#REF!</definedName>
    <definedName name="ctdn9697">#REF!</definedName>
    <definedName name="cti3x15" localSheetId="4">[7]giathanh1!#REF!</definedName>
    <definedName name="cti3x15" localSheetId="0">[7]giathanh1!#REF!</definedName>
    <definedName name="cti3x15" localSheetId="1">[7]giathanh1!#REF!</definedName>
    <definedName name="cti3x15" localSheetId="6">[7]giathanh1!#REF!</definedName>
    <definedName name="cti3x15" localSheetId="7">[7]giathanh1!#REF!</definedName>
    <definedName name="cti3x15" localSheetId="2">[7]giathanh1!#REF!</definedName>
    <definedName name="cti3x15" localSheetId="3">[7]giathanh1!#REF!</definedName>
    <definedName name="cti3x15" localSheetId="5">[7]giathanh1!#REF!</definedName>
    <definedName name="cti3x15">[7]giathanh1!#REF!</definedName>
    <definedName name="CTIET" localSheetId="4">#REF!</definedName>
    <definedName name="CTIET" localSheetId="0">#REF!</definedName>
    <definedName name="CTIET" localSheetId="1">#REF!</definedName>
    <definedName name="CTIET" localSheetId="6">#REF!</definedName>
    <definedName name="CTIET" localSheetId="7">#REF!</definedName>
    <definedName name="CTIET" localSheetId="2">#REF!</definedName>
    <definedName name="CTIET" localSheetId="3">#REF!</definedName>
    <definedName name="CTIET" localSheetId="5">#REF!</definedName>
    <definedName name="CTIET">#REF!</definedName>
    <definedName name="culy1" localSheetId="4">[7]DONGIA!#REF!</definedName>
    <definedName name="culy1" localSheetId="0">[7]DONGIA!#REF!</definedName>
    <definedName name="culy1" localSheetId="1">[7]DONGIA!#REF!</definedName>
    <definedName name="culy1" localSheetId="6">[7]DONGIA!#REF!</definedName>
    <definedName name="culy1" localSheetId="7">[7]DONGIA!#REF!</definedName>
    <definedName name="culy1" localSheetId="2">[7]DONGIA!#REF!</definedName>
    <definedName name="culy1" localSheetId="3">[7]DONGIA!#REF!</definedName>
    <definedName name="culy1" localSheetId="5">[7]DONGIA!#REF!</definedName>
    <definedName name="culy1">[7]DONGIA!#REF!</definedName>
    <definedName name="culy2" localSheetId="4">[7]DONGIA!#REF!</definedName>
    <definedName name="culy2" localSheetId="0">[7]DONGIA!#REF!</definedName>
    <definedName name="culy2" localSheetId="1">[7]DONGIA!#REF!</definedName>
    <definedName name="culy2" localSheetId="6">[7]DONGIA!#REF!</definedName>
    <definedName name="culy2" localSheetId="7">[7]DONGIA!#REF!</definedName>
    <definedName name="culy2" localSheetId="2">[7]DONGIA!#REF!</definedName>
    <definedName name="culy2" localSheetId="3">[7]DONGIA!#REF!</definedName>
    <definedName name="culy2" localSheetId="5">[7]DONGIA!#REF!</definedName>
    <definedName name="culy2">[7]DONGIA!#REF!</definedName>
    <definedName name="culy3" localSheetId="4">[7]DONGIA!#REF!</definedName>
    <definedName name="culy3" localSheetId="0">[7]DONGIA!#REF!</definedName>
    <definedName name="culy3" localSheetId="1">[7]DONGIA!#REF!</definedName>
    <definedName name="culy3" localSheetId="6">[7]DONGIA!#REF!</definedName>
    <definedName name="culy3" localSheetId="7">[7]DONGIA!#REF!</definedName>
    <definedName name="culy3" localSheetId="2">[7]DONGIA!#REF!</definedName>
    <definedName name="culy3" localSheetId="3">[7]DONGIA!#REF!</definedName>
    <definedName name="culy3" localSheetId="5">[7]DONGIA!#REF!</definedName>
    <definedName name="culy3">[7]DONGIA!#REF!</definedName>
    <definedName name="culy4" localSheetId="4">[7]DONGIA!#REF!</definedName>
    <definedName name="culy4" localSheetId="0">[7]DONGIA!#REF!</definedName>
    <definedName name="culy4" localSheetId="1">[7]DONGIA!#REF!</definedName>
    <definedName name="culy4" localSheetId="6">[7]DONGIA!#REF!</definedName>
    <definedName name="culy4" localSheetId="7">[7]DONGIA!#REF!</definedName>
    <definedName name="culy4" localSheetId="2">[7]DONGIA!#REF!</definedName>
    <definedName name="culy4" localSheetId="3">[7]DONGIA!#REF!</definedName>
    <definedName name="culy4" localSheetId="5">[7]DONGIA!#REF!</definedName>
    <definedName name="culy4">[7]DONGIA!#REF!</definedName>
    <definedName name="culy5" localSheetId="4">[7]DONGIA!#REF!</definedName>
    <definedName name="culy5" localSheetId="0">[7]DONGIA!#REF!</definedName>
    <definedName name="culy5" localSheetId="1">[7]DONGIA!#REF!</definedName>
    <definedName name="culy5" localSheetId="6">[7]DONGIA!#REF!</definedName>
    <definedName name="culy5" localSheetId="7">[7]DONGIA!#REF!</definedName>
    <definedName name="culy5" localSheetId="2">[7]DONGIA!#REF!</definedName>
    <definedName name="culy5" localSheetId="3">[7]DONGIA!#REF!</definedName>
    <definedName name="culy5" localSheetId="5">[7]DONGIA!#REF!</definedName>
    <definedName name="culy5">[7]DONGIA!#REF!</definedName>
    <definedName name="cuoc" localSheetId="4">[7]DONGIA!#REF!</definedName>
    <definedName name="cuoc" localSheetId="0">[7]DONGIA!#REF!</definedName>
    <definedName name="cuoc" localSheetId="1">[7]DONGIA!#REF!</definedName>
    <definedName name="cuoc" localSheetId="6">[7]DONGIA!#REF!</definedName>
    <definedName name="cuoc" localSheetId="7">[7]DONGIA!#REF!</definedName>
    <definedName name="cuoc" localSheetId="2">[7]DONGIA!#REF!</definedName>
    <definedName name="cuoc" localSheetId="3">[7]DONGIA!#REF!</definedName>
    <definedName name="cuoc" localSheetId="5">[7]DONGIA!#REF!</definedName>
    <definedName name="cuoc">[7]DONGIA!#REF!</definedName>
    <definedName name="CURRENCY" localSheetId="4">#REF!</definedName>
    <definedName name="CURRENCY" localSheetId="0">#REF!</definedName>
    <definedName name="CURRENCY" localSheetId="1">#REF!</definedName>
    <definedName name="CURRENCY" localSheetId="6">#REF!</definedName>
    <definedName name="CURRENCY" localSheetId="7">#REF!</definedName>
    <definedName name="CURRENCY" localSheetId="2">#REF!</definedName>
    <definedName name="CURRENCY" localSheetId="3">#REF!</definedName>
    <definedName name="CURRENCY" localSheetId="5">#REF!</definedName>
    <definedName name="CURRENCY">#REF!</definedName>
    <definedName name="cv">[27]gvl!$N$17</definedName>
    <definedName name="CX" localSheetId="4">#REF!</definedName>
    <definedName name="CX" localSheetId="0">#REF!</definedName>
    <definedName name="CX" localSheetId="1">#REF!</definedName>
    <definedName name="CX" localSheetId="6">#REF!</definedName>
    <definedName name="CX" localSheetId="7">#REF!</definedName>
    <definedName name="CX" localSheetId="2">#REF!</definedName>
    <definedName name="CX" localSheetId="3">#REF!</definedName>
    <definedName name="CX" localSheetId="5">#REF!</definedName>
    <definedName name="CX">#REF!</definedName>
    <definedName name="cxhtnc" localSheetId="4">'[7]lam-moi'!#REF!</definedName>
    <definedName name="cxhtnc" localSheetId="0">'[7]lam-moi'!#REF!</definedName>
    <definedName name="cxhtnc" localSheetId="1">'[7]lam-moi'!#REF!</definedName>
    <definedName name="cxhtnc" localSheetId="6">'[7]lam-moi'!#REF!</definedName>
    <definedName name="cxhtnc" localSheetId="7">'[7]lam-moi'!#REF!</definedName>
    <definedName name="cxhtnc" localSheetId="2">'[7]lam-moi'!#REF!</definedName>
    <definedName name="cxhtnc" localSheetId="3">'[7]lam-moi'!#REF!</definedName>
    <definedName name="cxhtnc" localSheetId="5">'[7]lam-moi'!#REF!</definedName>
    <definedName name="cxhtnc">'[7]lam-moi'!#REF!</definedName>
    <definedName name="cxhtvl" localSheetId="4">'[7]lam-moi'!#REF!</definedName>
    <definedName name="cxhtvl" localSheetId="0">'[7]lam-moi'!#REF!</definedName>
    <definedName name="cxhtvl" localSheetId="1">'[7]lam-moi'!#REF!</definedName>
    <definedName name="cxhtvl" localSheetId="6">'[7]lam-moi'!#REF!</definedName>
    <definedName name="cxhtvl" localSheetId="7">'[7]lam-moi'!#REF!</definedName>
    <definedName name="cxhtvl" localSheetId="2">'[7]lam-moi'!#REF!</definedName>
    <definedName name="cxhtvl" localSheetId="3">'[7]lam-moi'!#REF!</definedName>
    <definedName name="cxhtvl" localSheetId="5">'[7]lam-moi'!#REF!</definedName>
    <definedName name="cxhtvl">'[7]lam-moi'!#REF!</definedName>
    <definedName name="cxnc" localSheetId="4">'[7]lam-moi'!#REF!</definedName>
    <definedName name="cxnc" localSheetId="0">'[7]lam-moi'!#REF!</definedName>
    <definedName name="cxnc" localSheetId="1">'[7]lam-moi'!#REF!</definedName>
    <definedName name="cxnc" localSheetId="6">'[7]lam-moi'!#REF!</definedName>
    <definedName name="cxnc" localSheetId="7">'[7]lam-moi'!#REF!</definedName>
    <definedName name="cxnc" localSheetId="2">'[7]lam-moi'!#REF!</definedName>
    <definedName name="cxnc" localSheetId="3">'[7]lam-moi'!#REF!</definedName>
    <definedName name="cxnc" localSheetId="5">'[7]lam-moi'!#REF!</definedName>
    <definedName name="cxnc">'[7]lam-moi'!#REF!</definedName>
    <definedName name="cxvl" localSheetId="4">'[7]lam-moi'!#REF!</definedName>
    <definedName name="cxvl" localSheetId="0">'[7]lam-moi'!#REF!</definedName>
    <definedName name="cxvl" localSheetId="1">'[7]lam-moi'!#REF!</definedName>
    <definedName name="cxvl" localSheetId="6">'[7]lam-moi'!#REF!</definedName>
    <definedName name="cxvl" localSheetId="7">'[7]lam-moi'!#REF!</definedName>
    <definedName name="cxvl" localSheetId="2">'[7]lam-moi'!#REF!</definedName>
    <definedName name="cxvl" localSheetId="3">'[7]lam-moi'!#REF!</definedName>
    <definedName name="cxvl" localSheetId="5">'[7]lam-moi'!#REF!</definedName>
    <definedName name="cxvl">'[7]lam-moi'!#REF!</definedName>
    <definedName name="cxxnc" localSheetId="4">'[7]lam-moi'!#REF!</definedName>
    <definedName name="cxxnc" localSheetId="0">'[7]lam-moi'!#REF!</definedName>
    <definedName name="cxxnc" localSheetId="1">'[7]lam-moi'!#REF!</definedName>
    <definedName name="cxxnc" localSheetId="6">'[7]lam-moi'!#REF!</definedName>
    <definedName name="cxxnc" localSheetId="7">'[7]lam-moi'!#REF!</definedName>
    <definedName name="cxxnc" localSheetId="2">'[7]lam-moi'!#REF!</definedName>
    <definedName name="cxxnc" localSheetId="3">'[7]lam-moi'!#REF!</definedName>
    <definedName name="cxxnc" localSheetId="5">'[7]lam-moi'!#REF!</definedName>
    <definedName name="cxxnc">'[7]lam-moi'!#REF!</definedName>
    <definedName name="cxxvl" localSheetId="4">'[7]lam-moi'!#REF!</definedName>
    <definedName name="cxxvl" localSheetId="0">'[7]lam-moi'!#REF!</definedName>
    <definedName name="cxxvl" localSheetId="1">'[7]lam-moi'!#REF!</definedName>
    <definedName name="cxxvl" localSheetId="6">'[7]lam-moi'!#REF!</definedName>
    <definedName name="cxxvl" localSheetId="7">'[7]lam-moi'!#REF!</definedName>
    <definedName name="cxxvl" localSheetId="2">'[7]lam-moi'!#REF!</definedName>
    <definedName name="cxxvl" localSheetId="3">'[7]lam-moi'!#REF!</definedName>
    <definedName name="cxxvl" localSheetId="5">'[7]lam-moi'!#REF!</definedName>
    <definedName name="cxxvl">'[7]lam-moi'!#REF!</definedName>
    <definedName name="D">'[14]kinh phí XD'!$E$12</definedName>
    <definedName name="D_7101A_B" localSheetId="4">#REF!</definedName>
    <definedName name="D_7101A_B" localSheetId="0">#REF!</definedName>
    <definedName name="D_7101A_B" localSheetId="1">#REF!</definedName>
    <definedName name="D_7101A_B" localSheetId="6">#REF!</definedName>
    <definedName name="D_7101A_B" localSheetId="7">#REF!</definedName>
    <definedName name="D_7101A_B" localSheetId="2">#REF!</definedName>
    <definedName name="D_7101A_B" localSheetId="3">#REF!</definedName>
    <definedName name="D_7101A_B" localSheetId="5">#REF!</definedName>
    <definedName name="D_7101A_B">#REF!</definedName>
    <definedName name="D_gia">'[29]Don gia vung III'!$A$3:$F$277</definedName>
    <definedName name="D_giavt">'[30]Dgia vat tu'!$A$5:$F$226</definedName>
    <definedName name="D_kien">[31]DG!$G$2</definedName>
    <definedName name="D1x49" localSheetId="4">[5]chitimc!#REF!</definedName>
    <definedName name="D1x49" localSheetId="0">[5]chitimc!#REF!</definedName>
    <definedName name="D1x49" localSheetId="1">[5]chitimc!#REF!</definedName>
    <definedName name="D1x49" localSheetId="6">[6]chitimc!#REF!</definedName>
    <definedName name="D1x49" localSheetId="7">[6]chitimc!#REF!</definedName>
    <definedName name="D1x49" localSheetId="2">[6]chitimc!#REF!</definedName>
    <definedName name="D1x49" localSheetId="3">[5]chitimc!#REF!</definedName>
    <definedName name="D1x49" localSheetId="5">[6]chitimc!#REF!</definedName>
    <definedName name="D1x49">[5]chitimc!#REF!</definedName>
    <definedName name="D1x49x49" localSheetId="4">[5]chitimc!#REF!</definedName>
    <definedName name="D1x49x49" localSheetId="0">[5]chitimc!#REF!</definedName>
    <definedName name="D1x49x49" localSheetId="1">[5]chitimc!#REF!</definedName>
    <definedName name="D1x49x49" localSheetId="6">[6]chitimc!#REF!</definedName>
    <definedName name="D1x49x49" localSheetId="7">[6]chitimc!#REF!</definedName>
    <definedName name="D1x49x49" localSheetId="2">[6]chitimc!#REF!</definedName>
    <definedName name="D1x49x49" localSheetId="3">[5]chitimc!#REF!</definedName>
    <definedName name="D1x49x49" localSheetId="5">[6]chitimc!#REF!</definedName>
    <definedName name="D1x49x49">[5]chitimc!#REF!</definedName>
    <definedName name="d24nc" localSheetId="4">'[7]lam-moi'!#REF!</definedName>
    <definedName name="d24nc" localSheetId="0">'[7]lam-moi'!#REF!</definedName>
    <definedName name="d24nc" localSheetId="1">'[7]lam-moi'!#REF!</definedName>
    <definedName name="d24nc" localSheetId="6">'[7]lam-moi'!#REF!</definedName>
    <definedName name="d24nc" localSheetId="7">'[7]lam-moi'!#REF!</definedName>
    <definedName name="d24nc" localSheetId="2">'[7]lam-moi'!#REF!</definedName>
    <definedName name="d24nc" localSheetId="3">'[7]lam-moi'!#REF!</definedName>
    <definedName name="d24nc" localSheetId="5">'[7]lam-moi'!#REF!</definedName>
    <definedName name="d24nc">'[7]lam-moi'!#REF!</definedName>
    <definedName name="d24vl" localSheetId="4">'[7]lam-moi'!#REF!</definedName>
    <definedName name="d24vl" localSheetId="0">'[7]lam-moi'!#REF!</definedName>
    <definedName name="d24vl" localSheetId="1">'[7]lam-moi'!#REF!</definedName>
    <definedName name="d24vl" localSheetId="6">'[7]lam-moi'!#REF!</definedName>
    <definedName name="d24vl" localSheetId="7">'[7]lam-moi'!#REF!</definedName>
    <definedName name="d24vl" localSheetId="2">'[7]lam-moi'!#REF!</definedName>
    <definedName name="d24vl" localSheetId="3">'[7]lam-moi'!#REF!</definedName>
    <definedName name="d24vl" localSheetId="5">'[7]lam-moi'!#REF!</definedName>
    <definedName name="d24vl">'[7]lam-moi'!#REF!</definedName>
    <definedName name="daotd">'[8]CT Thang Mo'!$B$323:$H$323</definedName>
    <definedName name="dap">'[8]CT Thang Mo'!$B$39:$H$39</definedName>
    <definedName name="daptd">'[8]CT Thang Mo'!$B$324:$H$324</definedName>
    <definedName name="DATA_DATA2_List" localSheetId="4">#REF!</definedName>
    <definedName name="DATA_DATA2_List" localSheetId="0">#REF!</definedName>
    <definedName name="DATA_DATA2_List" localSheetId="1">#REF!</definedName>
    <definedName name="DATA_DATA2_List" localSheetId="6">#REF!</definedName>
    <definedName name="DATA_DATA2_List" localSheetId="7">#REF!</definedName>
    <definedName name="DATA_DATA2_List" localSheetId="2">#REF!</definedName>
    <definedName name="DATA_DATA2_List" localSheetId="3">#REF!</definedName>
    <definedName name="DATA_DATA2_List" localSheetId="5">#REF!</definedName>
    <definedName name="DATA_DATA2_List">#REF!</definedName>
    <definedName name="_xlnm.Database" localSheetId="4" hidden="1">#REF!</definedName>
    <definedName name="_xlnm.Database" localSheetId="0" hidden="1">#REF!</definedName>
    <definedName name="_xlnm.Database" localSheetId="1" hidden="1">#REF!</definedName>
    <definedName name="_xlnm.Database" localSheetId="6" hidden="1">#REF!</definedName>
    <definedName name="_xlnm.Database" localSheetId="7" hidden="1">#REF!</definedName>
    <definedName name="_xlnm.Database" localSheetId="2" hidden="1">#REF!</definedName>
    <definedName name="_xlnm.Database" localSheetId="3" hidden="1">#REF!</definedName>
    <definedName name="_xlnm.Database" localSheetId="5" hidden="1">#REF!</definedName>
    <definedName name="_xlnm.Database" hidden="1">#REF!</definedName>
    <definedName name="DD" localSheetId="4">#REF!</definedName>
    <definedName name="DD" localSheetId="0">#REF!</definedName>
    <definedName name="DD" localSheetId="1">#REF!</definedName>
    <definedName name="DD" localSheetId="6">#REF!</definedName>
    <definedName name="DD" localSheetId="7">#REF!</definedName>
    <definedName name="DD" localSheetId="2">#REF!</definedName>
    <definedName name="DD" localSheetId="3">#REF!</definedName>
    <definedName name="DD" localSheetId="5">#REF!</definedName>
    <definedName name="DD">#REF!</definedName>
    <definedName name="dd1pnc">[7]chitiet!$G$404</definedName>
    <definedName name="dd1pvl">[7]chitiet!$G$383</definedName>
    <definedName name="dd1x2">[27]gvl!$N$9</definedName>
    <definedName name="dd3pctnc" localSheetId="4">'[7]lam-moi'!#REF!</definedName>
    <definedName name="dd3pctnc" localSheetId="0">'[7]lam-moi'!#REF!</definedName>
    <definedName name="dd3pctnc" localSheetId="1">'[7]lam-moi'!#REF!</definedName>
    <definedName name="dd3pctnc" localSheetId="6">'[7]lam-moi'!#REF!</definedName>
    <definedName name="dd3pctnc" localSheetId="7">'[7]lam-moi'!#REF!</definedName>
    <definedName name="dd3pctnc" localSheetId="2">'[7]lam-moi'!#REF!</definedName>
    <definedName name="dd3pctnc" localSheetId="3">'[7]lam-moi'!#REF!</definedName>
    <definedName name="dd3pctnc" localSheetId="5">'[7]lam-moi'!#REF!</definedName>
    <definedName name="dd3pctnc">'[7]lam-moi'!#REF!</definedName>
    <definedName name="dd3pctvl" localSheetId="4">'[7]lam-moi'!#REF!</definedName>
    <definedName name="dd3pctvl" localSheetId="0">'[7]lam-moi'!#REF!</definedName>
    <definedName name="dd3pctvl" localSheetId="1">'[7]lam-moi'!#REF!</definedName>
    <definedName name="dd3pctvl" localSheetId="6">'[7]lam-moi'!#REF!</definedName>
    <definedName name="dd3pctvl" localSheetId="7">'[7]lam-moi'!#REF!</definedName>
    <definedName name="dd3pctvl" localSheetId="2">'[7]lam-moi'!#REF!</definedName>
    <definedName name="dd3pctvl" localSheetId="3">'[7]lam-moi'!#REF!</definedName>
    <definedName name="dd3pctvl" localSheetId="5">'[7]lam-moi'!#REF!</definedName>
    <definedName name="dd3pctvl">'[7]lam-moi'!#REF!</definedName>
    <definedName name="dd3plmvl" localSheetId="4">'[7]lam-moi'!#REF!</definedName>
    <definedName name="dd3plmvl" localSheetId="0">'[7]lam-moi'!#REF!</definedName>
    <definedName name="dd3plmvl" localSheetId="1">'[7]lam-moi'!#REF!</definedName>
    <definedName name="dd3plmvl" localSheetId="6">'[7]lam-moi'!#REF!</definedName>
    <definedName name="dd3plmvl" localSheetId="7">'[7]lam-moi'!#REF!</definedName>
    <definedName name="dd3plmvl" localSheetId="2">'[7]lam-moi'!#REF!</definedName>
    <definedName name="dd3plmvl" localSheetId="3">'[7]lam-moi'!#REF!</definedName>
    <definedName name="dd3plmvl" localSheetId="5">'[7]lam-moi'!#REF!</definedName>
    <definedName name="dd3plmvl">'[7]lam-moi'!#REF!</definedName>
    <definedName name="dd3pnc" localSheetId="4">'[7]lam-moi'!#REF!</definedName>
    <definedName name="dd3pnc" localSheetId="0">'[7]lam-moi'!#REF!</definedName>
    <definedName name="dd3pnc" localSheetId="1">'[7]lam-moi'!#REF!</definedName>
    <definedName name="dd3pnc" localSheetId="6">'[7]lam-moi'!#REF!</definedName>
    <definedName name="dd3pnc" localSheetId="7">'[7]lam-moi'!#REF!</definedName>
    <definedName name="dd3pnc" localSheetId="2">'[7]lam-moi'!#REF!</definedName>
    <definedName name="dd3pnc" localSheetId="3">'[7]lam-moi'!#REF!</definedName>
    <definedName name="dd3pnc" localSheetId="5">'[7]lam-moi'!#REF!</definedName>
    <definedName name="dd3pnc">'[7]lam-moi'!#REF!</definedName>
    <definedName name="dd3pvl" localSheetId="4">'[7]lam-moi'!#REF!</definedName>
    <definedName name="dd3pvl" localSheetId="0">'[7]lam-moi'!#REF!</definedName>
    <definedName name="dd3pvl" localSheetId="1">'[7]lam-moi'!#REF!</definedName>
    <definedName name="dd3pvl" localSheetId="6">'[7]lam-moi'!#REF!</definedName>
    <definedName name="dd3pvl" localSheetId="7">'[7]lam-moi'!#REF!</definedName>
    <definedName name="dd3pvl" localSheetId="2">'[7]lam-moi'!#REF!</definedName>
    <definedName name="dd3pvl" localSheetId="3">'[7]lam-moi'!#REF!</definedName>
    <definedName name="dd3pvl" localSheetId="5">'[7]lam-moi'!#REF!</definedName>
    <definedName name="dd3pvl">'[7]lam-moi'!#REF!</definedName>
    <definedName name="DDAY" localSheetId="4">#REF!</definedName>
    <definedName name="DDAY" localSheetId="0">#REF!</definedName>
    <definedName name="DDAY" localSheetId="1">#REF!</definedName>
    <definedName name="DDAY" localSheetId="6">#REF!</definedName>
    <definedName name="DDAY" localSheetId="7">#REF!</definedName>
    <definedName name="DDAY" localSheetId="2">#REF!</definedName>
    <definedName name="DDAY" localSheetId="3">#REF!</definedName>
    <definedName name="DDAY" localSheetId="5">#REF!</definedName>
    <definedName name="DDAY">#REF!</definedName>
    <definedName name="ddhtnc" localSheetId="4">'[7]lam-moi'!#REF!</definedName>
    <definedName name="ddhtnc" localSheetId="0">'[7]lam-moi'!#REF!</definedName>
    <definedName name="ddhtnc" localSheetId="1">'[7]lam-moi'!#REF!</definedName>
    <definedName name="ddhtnc" localSheetId="6">'[7]lam-moi'!#REF!</definedName>
    <definedName name="ddhtnc" localSheetId="7">'[7]lam-moi'!#REF!</definedName>
    <definedName name="ddhtnc" localSheetId="2">'[7]lam-moi'!#REF!</definedName>
    <definedName name="ddhtnc" localSheetId="3">'[7]lam-moi'!#REF!</definedName>
    <definedName name="ddhtnc" localSheetId="5">'[7]lam-moi'!#REF!</definedName>
    <definedName name="ddhtnc">'[7]lam-moi'!#REF!</definedName>
    <definedName name="ddhtvl" localSheetId="4">'[7]lam-moi'!#REF!</definedName>
    <definedName name="ddhtvl" localSheetId="0">'[7]lam-moi'!#REF!</definedName>
    <definedName name="ddhtvl" localSheetId="1">'[7]lam-moi'!#REF!</definedName>
    <definedName name="ddhtvl" localSheetId="6">'[7]lam-moi'!#REF!</definedName>
    <definedName name="ddhtvl" localSheetId="7">'[7]lam-moi'!#REF!</definedName>
    <definedName name="ddhtvl" localSheetId="2">'[7]lam-moi'!#REF!</definedName>
    <definedName name="ddhtvl" localSheetId="3">'[7]lam-moi'!#REF!</definedName>
    <definedName name="ddhtvl" localSheetId="5">'[7]lam-moi'!#REF!</definedName>
    <definedName name="ddhtvl">'[7]lam-moi'!#REF!</definedName>
    <definedName name="ddt2nc" localSheetId="4">[7]gtrinh!#REF!</definedName>
    <definedName name="ddt2nc" localSheetId="0">[7]gtrinh!#REF!</definedName>
    <definedName name="ddt2nc" localSheetId="1">[7]gtrinh!#REF!</definedName>
    <definedName name="ddt2nc" localSheetId="6">[7]gtrinh!#REF!</definedName>
    <definedName name="ddt2nc" localSheetId="7">[7]gtrinh!#REF!</definedName>
    <definedName name="ddt2nc" localSheetId="2">[7]gtrinh!#REF!</definedName>
    <definedName name="ddt2nc" localSheetId="3">[7]gtrinh!#REF!</definedName>
    <definedName name="ddt2nc" localSheetId="5">[7]gtrinh!#REF!</definedName>
    <definedName name="ddt2nc">[7]gtrinh!#REF!</definedName>
    <definedName name="ddt2vl" localSheetId="4">[7]gtrinh!#REF!</definedName>
    <definedName name="ddt2vl" localSheetId="0">[7]gtrinh!#REF!</definedName>
    <definedName name="ddt2vl" localSheetId="1">[7]gtrinh!#REF!</definedName>
    <definedName name="ddt2vl" localSheetId="6">[7]gtrinh!#REF!</definedName>
    <definedName name="ddt2vl" localSheetId="7">[7]gtrinh!#REF!</definedName>
    <definedName name="ddt2vl" localSheetId="2">[7]gtrinh!#REF!</definedName>
    <definedName name="ddt2vl" localSheetId="3">[7]gtrinh!#REF!</definedName>
    <definedName name="ddt2vl" localSheetId="5">[7]gtrinh!#REF!</definedName>
    <definedName name="ddt2vl">[7]gtrinh!#REF!</definedName>
    <definedName name="ddtd3pnc" localSheetId="4">'[7]thao-go'!#REF!</definedName>
    <definedName name="ddtd3pnc" localSheetId="0">'[7]thao-go'!#REF!</definedName>
    <definedName name="ddtd3pnc" localSheetId="1">'[7]thao-go'!#REF!</definedName>
    <definedName name="ddtd3pnc" localSheetId="6">'[7]thao-go'!#REF!</definedName>
    <definedName name="ddtd3pnc" localSheetId="7">'[7]thao-go'!#REF!</definedName>
    <definedName name="ddtd3pnc" localSheetId="2">'[7]thao-go'!#REF!</definedName>
    <definedName name="ddtd3pnc" localSheetId="3">'[7]thao-go'!#REF!</definedName>
    <definedName name="ddtd3pnc" localSheetId="5">'[7]thao-go'!#REF!</definedName>
    <definedName name="ddtd3pnc">'[7]thao-go'!#REF!</definedName>
    <definedName name="ddtt1pnc" localSheetId="4">[7]gtrinh!#REF!</definedName>
    <definedName name="ddtt1pnc" localSheetId="0">[7]gtrinh!#REF!</definedName>
    <definedName name="ddtt1pnc" localSheetId="1">[7]gtrinh!#REF!</definedName>
    <definedName name="ddtt1pnc" localSheetId="6">[7]gtrinh!#REF!</definedName>
    <definedName name="ddtt1pnc" localSheetId="7">[7]gtrinh!#REF!</definedName>
    <definedName name="ddtt1pnc" localSheetId="2">[7]gtrinh!#REF!</definedName>
    <definedName name="ddtt1pnc" localSheetId="3">[7]gtrinh!#REF!</definedName>
    <definedName name="ddtt1pnc" localSheetId="5">[7]gtrinh!#REF!</definedName>
    <definedName name="ddtt1pnc">[7]gtrinh!#REF!</definedName>
    <definedName name="ddtt1pvl" localSheetId="4">[7]gtrinh!#REF!</definedName>
    <definedName name="ddtt1pvl" localSheetId="0">[7]gtrinh!#REF!</definedName>
    <definedName name="ddtt1pvl" localSheetId="1">[7]gtrinh!#REF!</definedName>
    <definedName name="ddtt1pvl" localSheetId="6">[7]gtrinh!#REF!</definedName>
    <definedName name="ddtt1pvl" localSheetId="7">[7]gtrinh!#REF!</definedName>
    <definedName name="ddtt1pvl" localSheetId="2">[7]gtrinh!#REF!</definedName>
    <definedName name="ddtt1pvl" localSheetId="3">[7]gtrinh!#REF!</definedName>
    <definedName name="ddtt1pvl" localSheetId="5">[7]gtrinh!#REF!</definedName>
    <definedName name="ddtt1pvl">[7]gtrinh!#REF!</definedName>
    <definedName name="ddtt3pnc" localSheetId="4">[7]gtrinh!#REF!</definedName>
    <definedName name="ddtt3pnc" localSheetId="0">[7]gtrinh!#REF!</definedName>
    <definedName name="ddtt3pnc" localSheetId="1">[7]gtrinh!#REF!</definedName>
    <definedName name="ddtt3pnc" localSheetId="6">[7]gtrinh!#REF!</definedName>
    <definedName name="ddtt3pnc" localSheetId="7">[7]gtrinh!#REF!</definedName>
    <definedName name="ddtt3pnc" localSheetId="2">[7]gtrinh!#REF!</definedName>
    <definedName name="ddtt3pnc" localSheetId="3">[7]gtrinh!#REF!</definedName>
    <definedName name="ddtt3pnc" localSheetId="5">[7]gtrinh!#REF!</definedName>
    <definedName name="ddtt3pnc">[7]gtrinh!#REF!</definedName>
    <definedName name="ddtt3pvl" localSheetId="4">[7]gtrinh!#REF!</definedName>
    <definedName name="ddtt3pvl" localSheetId="0">[7]gtrinh!#REF!</definedName>
    <definedName name="ddtt3pvl" localSheetId="1">[7]gtrinh!#REF!</definedName>
    <definedName name="ddtt3pvl" localSheetId="6">[7]gtrinh!#REF!</definedName>
    <definedName name="ddtt3pvl" localSheetId="7">[7]gtrinh!#REF!</definedName>
    <definedName name="ddtt3pvl" localSheetId="2">[7]gtrinh!#REF!</definedName>
    <definedName name="ddtt3pvl" localSheetId="3">[7]gtrinh!#REF!</definedName>
    <definedName name="ddtt3pvl" localSheetId="5">[7]gtrinh!#REF!</definedName>
    <definedName name="ddtt3pvl">[7]gtrinh!#REF!</definedName>
    <definedName name="dg" localSheetId="4">#REF!</definedName>
    <definedName name="dg" localSheetId="0">#REF!</definedName>
    <definedName name="dg" localSheetId="1">#REF!</definedName>
    <definedName name="dg" localSheetId="6">#REF!</definedName>
    <definedName name="dg" localSheetId="7">#REF!</definedName>
    <definedName name="dg" localSheetId="2">#REF!</definedName>
    <definedName name="dg" localSheetId="3">#REF!</definedName>
    <definedName name="dg" localSheetId="5">#REF!</definedName>
    <definedName name="dg">#REF!</definedName>
    <definedName name="DGiaT" localSheetId="6">[15]DGiaT!$B$4:$J$313</definedName>
    <definedName name="DGiaT" localSheetId="7">[15]DGiaT!$B$4:$J$313</definedName>
    <definedName name="DGiaT" localSheetId="2">[15]DGiaT!$B$4:$J$313</definedName>
    <definedName name="DGiaT" localSheetId="5">[15]DGiaT!$B$4:$J$313</definedName>
    <definedName name="DGiaT">[16]DGiaT!$B$4:$J$313</definedName>
    <definedName name="DGiaTN" localSheetId="6">[15]DGiaTN!$C$4:$H$373</definedName>
    <definedName name="DGiaTN" localSheetId="7">[15]DGiaTN!$C$4:$H$373</definedName>
    <definedName name="DGiaTN" localSheetId="2">[15]DGiaTN!$C$4:$H$373</definedName>
    <definedName name="DGiaTN" localSheetId="5">[15]DGiaTN!$C$4:$H$373</definedName>
    <definedName name="DGiaTN">[16]DGiaTN!$C$4:$H$373</definedName>
    <definedName name="DGM">[7]DONGIA!$A$453:$F$459</definedName>
    <definedName name="DGNC" localSheetId="4">#REF!</definedName>
    <definedName name="DGNC" localSheetId="0">#REF!</definedName>
    <definedName name="DGNC" localSheetId="1">#REF!</definedName>
    <definedName name="DGNC" localSheetId="6">#REF!</definedName>
    <definedName name="DGNC" localSheetId="7">#REF!</definedName>
    <definedName name="DGNC" localSheetId="2">#REF!</definedName>
    <definedName name="DGNC" localSheetId="3">#REF!</definedName>
    <definedName name="DGNC" localSheetId="5">#REF!</definedName>
    <definedName name="DGNC">#REF!</definedName>
    <definedName name="DGTH" localSheetId="4">[7]DONGIA!#REF!</definedName>
    <definedName name="DGTH" localSheetId="0">[7]DONGIA!#REF!</definedName>
    <definedName name="DGTH" localSheetId="1">[7]DONGIA!#REF!</definedName>
    <definedName name="DGTH" localSheetId="6">[7]DONGIA!#REF!</definedName>
    <definedName name="DGTH" localSheetId="7">[7]DONGIA!#REF!</definedName>
    <definedName name="DGTH" localSheetId="2">[7]DONGIA!#REF!</definedName>
    <definedName name="DGTH" localSheetId="3">[7]DONGIA!#REF!</definedName>
    <definedName name="DGTH" localSheetId="5">[7]DONGIA!#REF!</definedName>
    <definedName name="DGTH">[7]DONGIA!#REF!</definedName>
    <definedName name="DGTH1">[7]DONGIA!$A$414:$G$452</definedName>
    <definedName name="dgth2">[7]DONGIA!$A$414:$G$439</definedName>
    <definedName name="DGTN" localSheetId="6">[15]DGiaTN!$C$4:$H$372</definedName>
    <definedName name="DGTN" localSheetId="7">[15]DGiaTN!$C$4:$H$372</definedName>
    <definedName name="DGTN" localSheetId="2">[15]DGiaTN!$C$4:$H$372</definedName>
    <definedName name="DGTN" localSheetId="5">[15]DGiaTN!$C$4:$H$372</definedName>
    <definedName name="DGTN">[16]DGiaTN!$C$4:$H$372</definedName>
    <definedName name="DGTR">[7]DONGIA!$A$472:$I$521</definedName>
    <definedName name="DGTV" localSheetId="4">#REF!</definedName>
    <definedName name="DGTV" localSheetId="0">#REF!</definedName>
    <definedName name="DGTV" localSheetId="1">#REF!</definedName>
    <definedName name="DGTV" localSheetId="6">#REF!</definedName>
    <definedName name="DGTV" localSheetId="7">#REF!</definedName>
    <definedName name="DGTV" localSheetId="2">#REF!</definedName>
    <definedName name="DGTV" localSheetId="3">#REF!</definedName>
    <definedName name="DGTV" localSheetId="5">#REF!</definedName>
    <definedName name="DGTV">#REF!</definedName>
    <definedName name="dgvc">'[32]V.c noi bo'!$A$11:$J$26</definedName>
    <definedName name="dgvl" localSheetId="4">#REF!</definedName>
    <definedName name="dgvl" localSheetId="0">#REF!</definedName>
    <definedName name="dgvl" localSheetId="1">#REF!</definedName>
    <definedName name="dgvl" localSheetId="6">#REF!</definedName>
    <definedName name="dgvl" localSheetId="7">#REF!</definedName>
    <definedName name="dgvl" localSheetId="2">#REF!</definedName>
    <definedName name="dgvl" localSheetId="3">#REF!</definedName>
    <definedName name="dgvl" localSheetId="5">#REF!</definedName>
    <definedName name="dgvl">#REF!</definedName>
    <definedName name="DGVL1">[7]DONGIA!$A$5:$F$235</definedName>
    <definedName name="DGVT" localSheetId="4">#REF!</definedName>
    <definedName name="DGVT" localSheetId="0">#REF!</definedName>
    <definedName name="DGVT" localSheetId="1">#REF!</definedName>
    <definedName name="DGVT" localSheetId="6">#REF!</definedName>
    <definedName name="DGVT" localSheetId="7">#REF!</definedName>
    <definedName name="DGVT" localSheetId="2">#REF!</definedName>
    <definedName name="DGVT" localSheetId="3">#REF!</definedName>
    <definedName name="DGVT" localSheetId="5">#REF!</definedName>
    <definedName name="DGVT">#REF!</definedName>
    <definedName name="DL15HT" localSheetId="4">'[12]TONGKE-HT'!#REF!</definedName>
    <definedName name="DL15HT" localSheetId="0">'[12]TONGKE-HT'!#REF!</definedName>
    <definedName name="DL15HT" localSheetId="1">'[12]TONGKE-HT'!#REF!</definedName>
    <definedName name="DL15HT" localSheetId="6">'[12]TONGKE-HT'!#REF!</definedName>
    <definedName name="DL15HT" localSheetId="7">'[12]TONGKE-HT'!#REF!</definedName>
    <definedName name="DL15HT" localSheetId="2">'[12]TONGKE-HT'!#REF!</definedName>
    <definedName name="DL15HT" localSheetId="3">'[12]TONGKE-HT'!#REF!</definedName>
    <definedName name="DL15HT" localSheetId="5">'[12]TONGKE-HT'!#REF!</definedName>
    <definedName name="DL15HT">'[12]TONGKE-HT'!#REF!</definedName>
    <definedName name="DL16HT" localSheetId="4">'[12]TONGKE-HT'!#REF!</definedName>
    <definedName name="DL16HT" localSheetId="0">'[12]TONGKE-HT'!#REF!</definedName>
    <definedName name="DL16HT" localSheetId="1">'[12]TONGKE-HT'!#REF!</definedName>
    <definedName name="DL16HT" localSheetId="6">'[12]TONGKE-HT'!#REF!</definedName>
    <definedName name="DL16HT" localSheetId="7">'[12]TONGKE-HT'!#REF!</definedName>
    <definedName name="DL16HT" localSheetId="2">'[12]TONGKE-HT'!#REF!</definedName>
    <definedName name="DL16HT" localSheetId="3">'[12]TONGKE-HT'!#REF!</definedName>
    <definedName name="DL16HT" localSheetId="5">'[12]TONGKE-HT'!#REF!</definedName>
    <definedName name="DL16HT">'[12]TONGKE-HT'!#REF!</definedName>
    <definedName name="DL19HT" localSheetId="4">'[12]TONGKE-HT'!#REF!</definedName>
    <definedName name="DL19HT" localSheetId="0">'[12]TONGKE-HT'!#REF!</definedName>
    <definedName name="DL19HT" localSheetId="1">'[12]TONGKE-HT'!#REF!</definedName>
    <definedName name="DL19HT" localSheetId="6">'[12]TONGKE-HT'!#REF!</definedName>
    <definedName name="DL19HT" localSheetId="7">'[12]TONGKE-HT'!#REF!</definedName>
    <definedName name="DL19HT" localSheetId="2">'[12]TONGKE-HT'!#REF!</definedName>
    <definedName name="DL19HT" localSheetId="3">'[12]TONGKE-HT'!#REF!</definedName>
    <definedName name="DL19HT" localSheetId="5">'[12]TONGKE-HT'!#REF!</definedName>
    <definedName name="DL19HT">'[12]TONGKE-HT'!#REF!</definedName>
    <definedName name="DL20HT" localSheetId="4">'[12]TONGKE-HT'!#REF!</definedName>
    <definedName name="DL20HT" localSheetId="0">'[12]TONGKE-HT'!#REF!</definedName>
    <definedName name="DL20HT" localSheetId="1">'[12]TONGKE-HT'!#REF!</definedName>
    <definedName name="DL20HT" localSheetId="6">'[12]TONGKE-HT'!#REF!</definedName>
    <definedName name="DL20HT" localSheetId="7">'[12]TONGKE-HT'!#REF!</definedName>
    <definedName name="DL20HT" localSheetId="2">'[12]TONGKE-HT'!#REF!</definedName>
    <definedName name="DL20HT" localSheetId="3">'[12]TONGKE-HT'!#REF!</definedName>
    <definedName name="DL20HT" localSheetId="5">'[12]TONGKE-HT'!#REF!</definedName>
    <definedName name="DL20HT">'[12]TONGKE-HT'!#REF!</definedName>
    <definedName name="DLCC" localSheetId="4">#REF!</definedName>
    <definedName name="DLCC" localSheetId="0">#REF!</definedName>
    <definedName name="DLCC" localSheetId="1">#REF!</definedName>
    <definedName name="DLCC" localSheetId="6">#REF!</definedName>
    <definedName name="DLCC" localSheetId="7">#REF!</definedName>
    <definedName name="DLCC" localSheetId="2">#REF!</definedName>
    <definedName name="DLCC" localSheetId="3">#REF!</definedName>
    <definedName name="DLCC" localSheetId="5">#REF!</definedName>
    <definedName name="DLCC">#REF!</definedName>
    <definedName name="DM" localSheetId="4">#REF!</definedName>
    <definedName name="DM" localSheetId="0">#REF!</definedName>
    <definedName name="DM" localSheetId="1">#REF!</definedName>
    <definedName name="DM" localSheetId="6">#REF!</definedName>
    <definedName name="DM" localSheetId="7">#REF!</definedName>
    <definedName name="DM" localSheetId="2">#REF!</definedName>
    <definedName name="DM" localSheetId="3">#REF!</definedName>
    <definedName name="DM" localSheetId="5">#REF!</definedName>
    <definedName name="DM">#REF!</definedName>
    <definedName name="dobt" localSheetId="4">#REF!</definedName>
    <definedName name="dobt" localSheetId="0">#REF!</definedName>
    <definedName name="dobt" localSheetId="1">#REF!</definedName>
    <definedName name="dobt" localSheetId="6">#REF!</definedName>
    <definedName name="dobt" localSheetId="7">#REF!</definedName>
    <definedName name="dobt" localSheetId="2">#REF!</definedName>
    <definedName name="dobt" localSheetId="3">#REF!</definedName>
    <definedName name="dobt" localSheetId="5">#REF!</definedName>
    <definedName name="dobt">#REF!</definedName>
    <definedName name="Don_gia">'[33]Don gia Tay Ninh'!$A$5:$F$326</definedName>
    <definedName name="Don_giahanam">'[34]Don gia Dak Lak'!$A$5:$F$316</definedName>
    <definedName name="Don_giaIII">'[35]Don gia III'!$A$3:$F$293</definedName>
    <definedName name="Don_gianhanam">'[34]Don gia Dak Lak'!$A$5:$F$316</definedName>
    <definedName name="Don_giatp">'[36]dg tphcm'!$A$4:$F$970</definedName>
    <definedName name="Don_giavl">'[35]Don gia CT'!$A$4:$F$228</definedName>
    <definedName name="dongia" localSheetId="6">[37]DG!$A$4:$I$719</definedName>
    <definedName name="dongia" localSheetId="7">[37]DG!$A$4:$I$719</definedName>
    <definedName name="dongia" localSheetId="2">[37]DG!$A$4:$I$719</definedName>
    <definedName name="dongia" localSheetId="5">[37]DG!$A$4:$I$719</definedName>
    <definedName name="dongia">[38]DG!$A$4:$I$719</definedName>
    <definedName name="Dongia_III">'[30]Don gia_III'!$A$4:$F$293</definedName>
    <definedName name="dongia1">[32]DG!$A$4:$I$733</definedName>
    <definedName name="DS1p1vc" localSheetId="4">#REF!</definedName>
    <definedName name="DS1p1vc" localSheetId="0">#REF!</definedName>
    <definedName name="DS1p1vc" localSheetId="1">#REF!</definedName>
    <definedName name="DS1p1vc" localSheetId="6">#REF!</definedName>
    <definedName name="DS1p1vc" localSheetId="7">#REF!</definedName>
    <definedName name="DS1p1vc" localSheetId="2">#REF!</definedName>
    <definedName name="DS1p1vc" localSheetId="3">#REF!</definedName>
    <definedName name="DS1p1vc" localSheetId="5">#REF!</definedName>
    <definedName name="DS1p1vc">#REF!</definedName>
    <definedName name="ds1p2nc" localSheetId="4">'[39]CHITIET VL-NC-TT -1p'!#REF!</definedName>
    <definedName name="ds1p2nc" localSheetId="0">'[39]CHITIET VL-NC-TT -1p'!#REF!</definedName>
    <definedName name="ds1p2nc" localSheetId="1">'[39]CHITIET VL-NC-TT -1p'!#REF!</definedName>
    <definedName name="ds1p2nc" localSheetId="6">'[39]CHITIET VL-NC-TT -1p'!#REF!</definedName>
    <definedName name="ds1p2nc" localSheetId="7">'[39]CHITIET VL-NC-TT -1p'!#REF!</definedName>
    <definedName name="ds1p2nc" localSheetId="2">'[39]CHITIET VL-NC-TT -1p'!#REF!</definedName>
    <definedName name="ds1p2nc" localSheetId="3">'[39]CHITIET VL-NC-TT -1p'!#REF!</definedName>
    <definedName name="ds1p2nc" localSheetId="5">'[39]CHITIET VL-NC-TT -1p'!#REF!</definedName>
    <definedName name="ds1p2nc">'[39]CHITIET VL-NC-TT -1p'!#REF!</definedName>
    <definedName name="ds1p2vc" localSheetId="4">'[39]CHITIET VL-NC-TT -1p'!#REF!</definedName>
    <definedName name="ds1p2vc" localSheetId="0">'[39]CHITIET VL-NC-TT -1p'!#REF!</definedName>
    <definedName name="ds1p2vc" localSheetId="1">'[39]CHITIET VL-NC-TT -1p'!#REF!</definedName>
    <definedName name="ds1p2vc" localSheetId="6">'[39]CHITIET VL-NC-TT -1p'!#REF!</definedName>
    <definedName name="ds1p2vc" localSheetId="7">'[39]CHITIET VL-NC-TT -1p'!#REF!</definedName>
    <definedName name="ds1p2vc" localSheetId="2">'[39]CHITIET VL-NC-TT -1p'!#REF!</definedName>
    <definedName name="ds1p2vc" localSheetId="3">'[39]CHITIET VL-NC-TT -1p'!#REF!</definedName>
    <definedName name="ds1p2vc" localSheetId="5">'[39]CHITIET VL-NC-TT -1p'!#REF!</definedName>
    <definedName name="ds1p2vc">'[39]CHITIET VL-NC-TT -1p'!#REF!</definedName>
    <definedName name="ds1p2vl" localSheetId="4">'[39]CHITIET VL-NC-TT -1p'!#REF!</definedName>
    <definedName name="ds1p2vl" localSheetId="0">'[39]CHITIET VL-NC-TT -1p'!#REF!</definedName>
    <definedName name="ds1p2vl" localSheetId="1">'[39]CHITIET VL-NC-TT -1p'!#REF!</definedName>
    <definedName name="ds1p2vl" localSheetId="6">'[39]CHITIET VL-NC-TT -1p'!#REF!</definedName>
    <definedName name="ds1p2vl" localSheetId="7">'[39]CHITIET VL-NC-TT -1p'!#REF!</definedName>
    <definedName name="ds1p2vl" localSheetId="2">'[39]CHITIET VL-NC-TT -1p'!#REF!</definedName>
    <definedName name="ds1p2vl" localSheetId="3">'[39]CHITIET VL-NC-TT -1p'!#REF!</definedName>
    <definedName name="ds1p2vl" localSheetId="5">'[39]CHITIET VL-NC-TT -1p'!#REF!</definedName>
    <definedName name="ds1p2vl">'[39]CHITIET VL-NC-TT -1p'!#REF!</definedName>
    <definedName name="ds1pnc" localSheetId="4">#REF!</definedName>
    <definedName name="ds1pnc" localSheetId="0">#REF!</definedName>
    <definedName name="ds1pnc" localSheetId="1">#REF!</definedName>
    <definedName name="ds1pnc" localSheetId="6">#REF!</definedName>
    <definedName name="ds1pnc" localSheetId="7">#REF!</definedName>
    <definedName name="ds1pnc" localSheetId="2">#REF!</definedName>
    <definedName name="ds1pnc" localSheetId="3">#REF!</definedName>
    <definedName name="ds1pnc" localSheetId="5">#REF!</definedName>
    <definedName name="ds1pnc">#REF!</definedName>
    <definedName name="ds1pvl" localSheetId="4">#REF!</definedName>
    <definedName name="ds1pvl" localSheetId="0">#REF!</definedName>
    <definedName name="ds1pvl" localSheetId="1">#REF!</definedName>
    <definedName name="ds1pvl" localSheetId="6">#REF!</definedName>
    <definedName name="ds1pvl" localSheetId="7">#REF!</definedName>
    <definedName name="ds1pvl" localSheetId="2">#REF!</definedName>
    <definedName name="ds1pvl" localSheetId="3">#REF!</definedName>
    <definedName name="ds1pvl" localSheetId="5">#REF!</definedName>
    <definedName name="ds1pvl">#REF!</definedName>
    <definedName name="ds3pctnc" localSheetId="4">#REF!</definedName>
    <definedName name="ds3pctnc" localSheetId="0">#REF!</definedName>
    <definedName name="ds3pctnc" localSheetId="1">#REF!</definedName>
    <definedName name="ds3pctnc" localSheetId="6">#REF!</definedName>
    <definedName name="ds3pctnc" localSheetId="7">#REF!</definedName>
    <definedName name="ds3pctnc" localSheetId="2">#REF!</definedName>
    <definedName name="ds3pctnc" localSheetId="3">#REF!</definedName>
    <definedName name="ds3pctnc" localSheetId="5">#REF!</definedName>
    <definedName name="ds3pctnc">#REF!</definedName>
    <definedName name="ds3pctvc" localSheetId="4">#REF!</definedName>
    <definedName name="ds3pctvc" localSheetId="0">#REF!</definedName>
    <definedName name="ds3pctvc" localSheetId="1">#REF!</definedName>
    <definedName name="ds3pctvc" localSheetId="6">#REF!</definedName>
    <definedName name="ds3pctvc" localSheetId="7">#REF!</definedName>
    <definedName name="ds3pctvc" localSheetId="2">#REF!</definedName>
    <definedName name="ds3pctvc" localSheetId="3">#REF!</definedName>
    <definedName name="ds3pctvc" localSheetId="5">#REF!</definedName>
    <definedName name="ds3pctvc">#REF!</definedName>
    <definedName name="ds3pctvl" localSheetId="4">#REF!</definedName>
    <definedName name="ds3pctvl" localSheetId="0">#REF!</definedName>
    <definedName name="ds3pctvl" localSheetId="1">#REF!</definedName>
    <definedName name="ds3pctvl" localSheetId="6">#REF!</definedName>
    <definedName name="ds3pctvl" localSheetId="7">#REF!</definedName>
    <definedName name="ds3pctvl" localSheetId="2">#REF!</definedName>
    <definedName name="ds3pctvl" localSheetId="3">#REF!</definedName>
    <definedName name="ds3pctvl" localSheetId="5">#REF!</definedName>
    <definedName name="ds3pctvl">#REF!</definedName>
    <definedName name="ds3pmnc" localSheetId="4">'[39]CHITIET VL-NC-TT-3p'!#REF!</definedName>
    <definedName name="ds3pmnc" localSheetId="0">'[39]CHITIET VL-NC-TT-3p'!#REF!</definedName>
    <definedName name="ds3pmnc" localSheetId="1">'[39]CHITIET VL-NC-TT-3p'!#REF!</definedName>
    <definedName name="ds3pmnc" localSheetId="6">'[39]CHITIET VL-NC-TT-3p'!#REF!</definedName>
    <definedName name="ds3pmnc" localSheetId="7">'[39]CHITIET VL-NC-TT-3p'!#REF!</definedName>
    <definedName name="ds3pmnc" localSheetId="2">'[39]CHITIET VL-NC-TT-3p'!#REF!</definedName>
    <definedName name="ds3pmnc" localSheetId="3">'[39]CHITIET VL-NC-TT-3p'!#REF!</definedName>
    <definedName name="ds3pmnc" localSheetId="5">'[39]CHITIET VL-NC-TT-3p'!#REF!</definedName>
    <definedName name="ds3pmnc">'[39]CHITIET VL-NC-TT-3p'!#REF!</definedName>
    <definedName name="ds3pmvc" localSheetId="4">'[39]CHITIET VL-NC-TT-3p'!#REF!</definedName>
    <definedName name="ds3pmvc" localSheetId="0">'[39]CHITIET VL-NC-TT-3p'!#REF!</definedName>
    <definedName name="ds3pmvc" localSheetId="1">'[39]CHITIET VL-NC-TT-3p'!#REF!</definedName>
    <definedName name="ds3pmvc" localSheetId="6">'[39]CHITIET VL-NC-TT-3p'!#REF!</definedName>
    <definedName name="ds3pmvc" localSheetId="7">'[39]CHITIET VL-NC-TT-3p'!#REF!</definedName>
    <definedName name="ds3pmvc" localSheetId="2">'[39]CHITIET VL-NC-TT-3p'!#REF!</definedName>
    <definedName name="ds3pmvc" localSheetId="3">'[39]CHITIET VL-NC-TT-3p'!#REF!</definedName>
    <definedName name="ds3pmvc" localSheetId="5">'[39]CHITIET VL-NC-TT-3p'!#REF!</definedName>
    <definedName name="ds3pmvc">'[39]CHITIET VL-NC-TT-3p'!#REF!</definedName>
    <definedName name="ds3pmvl" localSheetId="4">'[39]CHITIET VL-NC-TT-3p'!#REF!</definedName>
    <definedName name="ds3pmvl" localSheetId="0">'[39]CHITIET VL-NC-TT-3p'!#REF!</definedName>
    <definedName name="ds3pmvl" localSheetId="1">'[39]CHITIET VL-NC-TT-3p'!#REF!</definedName>
    <definedName name="ds3pmvl" localSheetId="6">'[39]CHITIET VL-NC-TT-3p'!#REF!</definedName>
    <definedName name="ds3pmvl" localSheetId="7">'[39]CHITIET VL-NC-TT-3p'!#REF!</definedName>
    <definedName name="ds3pmvl" localSheetId="2">'[39]CHITIET VL-NC-TT-3p'!#REF!</definedName>
    <definedName name="ds3pmvl" localSheetId="3">'[39]CHITIET VL-NC-TT-3p'!#REF!</definedName>
    <definedName name="ds3pmvl" localSheetId="5">'[39]CHITIET VL-NC-TT-3p'!#REF!</definedName>
    <definedName name="ds3pmvl">'[39]CHITIET VL-NC-TT-3p'!#REF!</definedName>
    <definedName name="ds3pnc" localSheetId="4">[40]BETON!#REF!</definedName>
    <definedName name="ds3pnc" localSheetId="0">[40]BETON!#REF!</definedName>
    <definedName name="ds3pnc" localSheetId="1">[40]BETON!#REF!</definedName>
    <definedName name="ds3pnc" localSheetId="6">[41]BETON!#REF!</definedName>
    <definedName name="ds3pnc" localSheetId="7">[41]BETON!#REF!</definedName>
    <definedName name="ds3pnc" localSheetId="2">[41]BETON!#REF!</definedName>
    <definedName name="ds3pnc" localSheetId="3">[40]BETON!#REF!</definedName>
    <definedName name="ds3pnc" localSheetId="5">[41]BETON!#REF!</definedName>
    <definedName name="ds3pnc">[40]BETON!#REF!</definedName>
    <definedName name="ds3pvl" localSheetId="4">[40]BETON!#REF!</definedName>
    <definedName name="ds3pvl" localSheetId="0">[40]BETON!#REF!</definedName>
    <definedName name="ds3pvl" localSheetId="1">[40]BETON!#REF!</definedName>
    <definedName name="ds3pvl" localSheetId="6">[41]BETON!#REF!</definedName>
    <definedName name="ds3pvl" localSheetId="7">[41]BETON!#REF!</definedName>
    <definedName name="ds3pvl" localSheetId="2">[41]BETON!#REF!</definedName>
    <definedName name="ds3pvl" localSheetId="3">[40]BETON!#REF!</definedName>
    <definedName name="ds3pvl" localSheetId="5">[41]BETON!#REF!</definedName>
    <definedName name="ds3pvl">[40]BETON!#REF!</definedName>
    <definedName name="dsct3pnc" localSheetId="4">'[39]CHITIET VL-NC-TT-3p'!#REF!</definedName>
    <definedName name="dsct3pnc" localSheetId="0">'[39]CHITIET VL-NC-TT-3p'!#REF!</definedName>
    <definedName name="dsct3pnc" localSheetId="1">'[39]CHITIET VL-NC-TT-3p'!#REF!</definedName>
    <definedName name="dsct3pnc" localSheetId="6">'[39]CHITIET VL-NC-TT-3p'!#REF!</definedName>
    <definedName name="dsct3pnc" localSheetId="7">'[39]CHITIET VL-NC-TT-3p'!#REF!</definedName>
    <definedName name="dsct3pnc" localSheetId="2">'[39]CHITIET VL-NC-TT-3p'!#REF!</definedName>
    <definedName name="dsct3pnc" localSheetId="3">'[39]CHITIET VL-NC-TT-3p'!#REF!</definedName>
    <definedName name="dsct3pnc" localSheetId="5">'[39]CHITIET VL-NC-TT-3p'!#REF!</definedName>
    <definedName name="dsct3pnc">'[39]CHITIET VL-NC-TT-3p'!#REF!</definedName>
    <definedName name="dsct3pvl" localSheetId="4">'[39]CHITIET VL-NC-TT-3p'!#REF!</definedName>
    <definedName name="dsct3pvl" localSheetId="0">'[39]CHITIET VL-NC-TT-3p'!#REF!</definedName>
    <definedName name="dsct3pvl" localSheetId="1">'[39]CHITIET VL-NC-TT-3p'!#REF!</definedName>
    <definedName name="dsct3pvl" localSheetId="6">'[39]CHITIET VL-NC-TT-3p'!#REF!</definedName>
    <definedName name="dsct3pvl" localSheetId="7">'[39]CHITIET VL-NC-TT-3p'!#REF!</definedName>
    <definedName name="dsct3pvl" localSheetId="2">'[39]CHITIET VL-NC-TT-3p'!#REF!</definedName>
    <definedName name="dsct3pvl" localSheetId="3">'[39]CHITIET VL-NC-TT-3p'!#REF!</definedName>
    <definedName name="dsct3pvl" localSheetId="5">'[39]CHITIET VL-NC-TT-3p'!#REF!</definedName>
    <definedName name="dsct3pvl">'[39]CHITIET VL-NC-TT-3p'!#REF!</definedName>
    <definedName name="DSPK1p1nc" localSheetId="4">#REF!</definedName>
    <definedName name="DSPK1p1nc" localSheetId="0">#REF!</definedName>
    <definedName name="DSPK1p1nc" localSheetId="1">#REF!</definedName>
    <definedName name="DSPK1p1nc" localSheetId="6">#REF!</definedName>
    <definedName name="DSPK1p1nc" localSheetId="7">#REF!</definedName>
    <definedName name="DSPK1p1nc" localSheetId="2">#REF!</definedName>
    <definedName name="DSPK1p1nc" localSheetId="3">#REF!</definedName>
    <definedName name="DSPK1p1nc" localSheetId="5">#REF!</definedName>
    <definedName name="DSPK1p1nc">#REF!</definedName>
    <definedName name="DSPK1p1vl" localSheetId="4">#REF!</definedName>
    <definedName name="DSPK1p1vl" localSheetId="0">#REF!</definedName>
    <definedName name="DSPK1p1vl" localSheetId="1">#REF!</definedName>
    <definedName name="DSPK1p1vl" localSheetId="6">#REF!</definedName>
    <definedName name="DSPK1p1vl" localSheetId="7">#REF!</definedName>
    <definedName name="DSPK1p1vl" localSheetId="2">#REF!</definedName>
    <definedName name="DSPK1p1vl" localSheetId="3">#REF!</definedName>
    <definedName name="DSPK1p1vl" localSheetId="5">#REF!</definedName>
    <definedName name="DSPK1p1vl">#REF!</definedName>
    <definedName name="DSPK1pnc" localSheetId="4">#REF!</definedName>
    <definedName name="DSPK1pnc" localSheetId="0">#REF!</definedName>
    <definedName name="DSPK1pnc" localSheetId="1">#REF!</definedName>
    <definedName name="DSPK1pnc" localSheetId="6">#REF!</definedName>
    <definedName name="DSPK1pnc" localSheetId="7">#REF!</definedName>
    <definedName name="DSPK1pnc" localSheetId="2">#REF!</definedName>
    <definedName name="DSPK1pnc" localSheetId="3">#REF!</definedName>
    <definedName name="DSPK1pnc" localSheetId="5">#REF!</definedName>
    <definedName name="DSPK1pnc">#REF!</definedName>
    <definedName name="DSPK1pvl" localSheetId="4">#REF!</definedName>
    <definedName name="DSPK1pvl" localSheetId="0">#REF!</definedName>
    <definedName name="DSPK1pvl" localSheetId="1">#REF!</definedName>
    <definedName name="DSPK1pvl" localSheetId="6">#REF!</definedName>
    <definedName name="DSPK1pvl" localSheetId="7">#REF!</definedName>
    <definedName name="DSPK1pvl" localSheetId="2">#REF!</definedName>
    <definedName name="DSPK1pvl" localSheetId="3">#REF!</definedName>
    <definedName name="DSPK1pvl" localSheetId="5">#REF!</definedName>
    <definedName name="DSPK1pvl">#REF!</definedName>
    <definedName name="DSUMDATA" localSheetId="4">#REF!</definedName>
    <definedName name="DSUMDATA" localSheetId="0">#REF!</definedName>
    <definedName name="DSUMDATA" localSheetId="1">#REF!</definedName>
    <definedName name="DSUMDATA" localSheetId="6">#REF!</definedName>
    <definedName name="DSUMDATA" localSheetId="7">#REF!</definedName>
    <definedName name="DSUMDATA" localSheetId="2">#REF!</definedName>
    <definedName name="DSUMDATA" localSheetId="3">#REF!</definedName>
    <definedName name="DSUMDATA" localSheetId="5">#REF!</definedName>
    <definedName name="DSUMDATA">#REF!</definedName>
    <definedName name="duong1" localSheetId="4">[7]DONGIA!#REF!</definedName>
    <definedName name="duong1" localSheetId="0">[7]DONGIA!#REF!</definedName>
    <definedName name="duong1" localSheetId="1">[7]DONGIA!#REF!</definedName>
    <definedName name="duong1" localSheetId="6">[7]DONGIA!#REF!</definedName>
    <definedName name="duong1" localSheetId="7">[7]DONGIA!#REF!</definedName>
    <definedName name="duong1" localSheetId="2">[7]DONGIA!#REF!</definedName>
    <definedName name="duong1" localSheetId="3">[7]DONGIA!#REF!</definedName>
    <definedName name="duong1" localSheetId="5">[7]DONGIA!#REF!</definedName>
    <definedName name="duong1">[7]DONGIA!#REF!</definedName>
    <definedName name="duong2" localSheetId="4">[7]DONGIA!#REF!</definedName>
    <definedName name="duong2" localSheetId="0">[7]DONGIA!#REF!</definedName>
    <definedName name="duong2" localSheetId="1">[7]DONGIA!#REF!</definedName>
    <definedName name="duong2" localSheetId="6">[7]DONGIA!#REF!</definedName>
    <definedName name="duong2" localSheetId="7">[7]DONGIA!#REF!</definedName>
    <definedName name="duong2" localSheetId="2">[7]DONGIA!#REF!</definedName>
    <definedName name="duong2" localSheetId="3">[7]DONGIA!#REF!</definedName>
    <definedName name="duong2" localSheetId="5">[7]DONGIA!#REF!</definedName>
    <definedName name="duong2">[7]DONGIA!#REF!</definedName>
    <definedName name="duong3" localSheetId="4">[7]DONGIA!#REF!</definedName>
    <definedName name="duong3" localSheetId="0">[7]DONGIA!#REF!</definedName>
    <definedName name="duong3" localSheetId="1">[7]DONGIA!#REF!</definedName>
    <definedName name="duong3" localSheetId="6">[7]DONGIA!#REF!</definedName>
    <definedName name="duong3" localSheetId="7">[7]DONGIA!#REF!</definedName>
    <definedName name="duong3" localSheetId="2">[7]DONGIA!#REF!</definedName>
    <definedName name="duong3" localSheetId="3">[7]DONGIA!#REF!</definedName>
    <definedName name="duong3" localSheetId="5">[7]DONGIA!#REF!</definedName>
    <definedName name="duong3">[7]DONGIA!#REF!</definedName>
    <definedName name="duong4" localSheetId="4">[7]DONGIA!#REF!</definedName>
    <definedName name="duong4" localSheetId="0">[7]DONGIA!#REF!</definedName>
    <definedName name="duong4" localSheetId="1">[7]DONGIA!#REF!</definedName>
    <definedName name="duong4" localSheetId="6">[7]DONGIA!#REF!</definedName>
    <definedName name="duong4" localSheetId="7">[7]DONGIA!#REF!</definedName>
    <definedName name="duong4" localSheetId="2">[7]DONGIA!#REF!</definedName>
    <definedName name="duong4" localSheetId="3">[7]DONGIA!#REF!</definedName>
    <definedName name="duong4" localSheetId="5">[7]DONGIA!#REF!</definedName>
    <definedName name="duong4">[7]DONGIA!#REF!</definedName>
    <definedName name="duong5" localSheetId="4">[7]DONGIA!#REF!</definedName>
    <definedName name="duong5" localSheetId="0">[7]DONGIA!#REF!</definedName>
    <definedName name="duong5" localSheetId="1">[7]DONGIA!#REF!</definedName>
    <definedName name="duong5" localSheetId="6">[7]DONGIA!#REF!</definedName>
    <definedName name="duong5" localSheetId="7">[7]DONGIA!#REF!</definedName>
    <definedName name="duong5" localSheetId="2">[7]DONGIA!#REF!</definedName>
    <definedName name="duong5" localSheetId="3">[7]DONGIA!#REF!</definedName>
    <definedName name="duong5" localSheetId="5">[7]DONGIA!#REF!</definedName>
    <definedName name="duong5">[7]DONGIA!#REF!</definedName>
    <definedName name="End_1" localSheetId="4">#REF!</definedName>
    <definedName name="End_1" localSheetId="0">#REF!</definedName>
    <definedName name="End_1" localSheetId="1">#REF!</definedName>
    <definedName name="End_1" localSheetId="6">#REF!</definedName>
    <definedName name="End_1" localSheetId="7">#REF!</definedName>
    <definedName name="End_1" localSheetId="2">#REF!</definedName>
    <definedName name="End_1" localSheetId="3">#REF!</definedName>
    <definedName name="End_1" localSheetId="5">#REF!</definedName>
    <definedName name="End_1">#REF!</definedName>
    <definedName name="End_10" localSheetId="4">#REF!</definedName>
    <definedName name="End_10" localSheetId="0">#REF!</definedName>
    <definedName name="End_10" localSheetId="1">#REF!</definedName>
    <definedName name="End_10" localSheetId="6">#REF!</definedName>
    <definedName name="End_10" localSheetId="7">#REF!</definedName>
    <definedName name="End_10" localSheetId="2">#REF!</definedName>
    <definedName name="End_10" localSheetId="3">#REF!</definedName>
    <definedName name="End_10" localSheetId="5">#REF!</definedName>
    <definedName name="End_10">#REF!</definedName>
    <definedName name="End_11" localSheetId="4">#REF!</definedName>
    <definedName name="End_11" localSheetId="0">#REF!</definedName>
    <definedName name="End_11" localSheetId="1">#REF!</definedName>
    <definedName name="End_11" localSheetId="6">#REF!</definedName>
    <definedName name="End_11" localSheetId="7">#REF!</definedName>
    <definedName name="End_11" localSheetId="2">#REF!</definedName>
    <definedName name="End_11" localSheetId="3">#REF!</definedName>
    <definedName name="End_11" localSheetId="5">#REF!</definedName>
    <definedName name="End_11">#REF!</definedName>
    <definedName name="End_12" localSheetId="4">#REF!</definedName>
    <definedName name="End_12" localSheetId="0">#REF!</definedName>
    <definedName name="End_12" localSheetId="1">#REF!</definedName>
    <definedName name="End_12" localSheetId="6">#REF!</definedName>
    <definedName name="End_12" localSheetId="7">#REF!</definedName>
    <definedName name="End_12" localSheetId="2">#REF!</definedName>
    <definedName name="End_12" localSheetId="3">#REF!</definedName>
    <definedName name="End_12" localSheetId="5">#REF!</definedName>
    <definedName name="End_12">#REF!</definedName>
    <definedName name="End_13" localSheetId="4">#REF!</definedName>
    <definedName name="End_13" localSheetId="0">#REF!</definedName>
    <definedName name="End_13" localSheetId="1">#REF!</definedName>
    <definedName name="End_13" localSheetId="6">#REF!</definedName>
    <definedName name="End_13" localSheetId="7">#REF!</definedName>
    <definedName name="End_13" localSheetId="2">#REF!</definedName>
    <definedName name="End_13" localSheetId="3">#REF!</definedName>
    <definedName name="End_13" localSheetId="5">#REF!</definedName>
    <definedName name="End_13">#REF!</definedName>
    <definedName name="End_2" localSheetId="4">#REF!</definedName>
    <definedName name="End_2" localSheetId="0">#REF!</definedName>
    <definedName name="End_2" localSheetId="1">#REF!</definedName>
    <definedName name="End_2" localSheetId="6">#REF!</definedName>
    <definedName name="End_2" localSheetId="7">#REF!</definedName>
    <definedName name="End_2" localSheetId="2">#REF!</definedName>
    <definedName name="End_2" localSheetId="3">#REF!</definedName>
    <definedName name="End_2" localSheetId="5">#REF!</definedName>
    <definedName name="End_2">#REF!</definedName>
    <definedName name="End_3" localSheetId="4">#REF!</definedName>
    <definedName name="End_3" localSheetId="0">#REF!</definedName>
    <definedName name="End_3" localSheetId="1">#REF!</definedName>
    <definedName name="End_3" localSheetId="6">#REF!</definedName>
    <definedName name="End_3" localSheetId="7">#REF!</definedName>
    <definedName name="End_3" localSheetId="2">#REF!</definedName>
    <definedName name="End_3" localSheetId="3">#REF!</definedName>
    <definedName name="End_3" localSheetId="5">#REF!</definedName>
    <definedName name="End_3">#REF!</definedName>
    <definedName name="End_4" localSheetId="4">#REF!</definedName>
    <definedName name="End_4" localSheetId="0">#REF!</definedName>
    <definedName name="End_4" localSheetId="1">#REF!</definedName>
    <definedName name="End_4" localSheetId="6">#REF!</definedName>
    <definedName name="End_4" localSheetId="7">#REF!</definedName>
    <definedName name="End_4" localSheetId="2">#REF!</definedName>
    <definedName name="End_4" localSheetId="3">#REF!</definedName>
    <definedName name="End_4" localSheetId="5">#REF!</definedName>
    <definedName name="End_4">#REF!</definedName>
    <definedName name="End_5" localSheetId="4">#REF!</definedName>
    <definedName name="End_5" localSheetId="0">#REF!</definedName>
    <definedName name="End_5" localSheetId="1">#REF!</definedName>
    <definedName name="End_5" localSheetId="6">#REF!</definedName>
    <definedName name="End_5" localSheetId="7">#REF!</definedName>
    <definedName name="End_5" localSheetId="2">#REF!</definedName>
    <definedName name="End_5" localSheetId="3">#REF!</definedName>
    <definedName name="End_5" localSheetId="5">#REF!</definedName>
    <definedName name="End_5">#REF!</definedName>
    <definedName name="End_6" localSheetId="4">#REF!</definedName>
    <definedName name="End_6" localSheetId="0">#REF!</definedName>
    <definedName name="End_6" localSheetId="1">#REF!</definedName>
    <definedName name="End_6" localSheetId="6">#REF!</definedName>
    <definedName name="End_6" localSheetId="7">#REF!</definedName>
    <definedName name="End_6" localSheetId="2">#REF!</definedName>
    <definedName name="End_6" localSheetId="3">#REF!</definedName>
    <definedName name="End_6" localSheetId="5">#REF!</definedName>
    <definedName name="End_6">#REF!</definedName>
    <definedName name="End_7" localSheetId="4">#REF!</definedName>
    <definedName name="End_7" localSheetId="0">#REF!</definedName>
    <definedName name="End_7" localSheetId="1">#REF!</definedName>
    <definedName name="End_7" localSheetId="6">#REF!</definedName>
    <definedName name="End_7" localSheetId="7">#REF!</definedName>
    <definedName name="End_7" localSheetId="2">#REF!</definedName>
    <definedName name="End_7" localSheetId="3">#REF!</definedName>
    <definedName name="End_7" localSheetId="5">#REF!</definedName>
    <definedName name="End_7">#REF!</definedName>
    <definedName name="End_8" localSheetId="4">#REF!</definedName>
    <definedName name="End_8" localSheetId="0">#REF!</definedName>
    <definedName name="End_8" localSheetId="1">#REF!</definedName>
    <definedName name="End_8" localSheetId="6">#REF!</definedName>
    <definedName name="End_8" localSheetId="7">#REF!</definedName>
    <definedName name="End_8" localSheetId="2">#REF!</definedName>
    <definedName name="End_8" localSheetId="3">#REF!</definedName>
    <definedName name="End_8" localSheetId="5">#REF!</definedName>
    <definedName name="End_8">#REF!</definedName>
    <definedName name="End_9" localSheetId="4">#REF!</definedName>
    <definedName name="End_9" localSheetId="0">#REF!</definedName>
    <definedName name="End_9" localSheetId="1">#REF!</definedName>
    <definedName name="End_9" localSheetId="6">#REF!</definedName>
    <definedName name="End_9" localSheetId="7">#REF!</definedName>
    <definedName name="End_9" localSheetId="2">#REF!</definedName>
    <definedName name="End_9" localSheetId="3">#REF!</definedName>
    <definedName name="End_9" localSheetId="5">#REF!</definedName>
    <definedName name="End_9">#REF!</definedName>
    <definedName name="f" localSheetId="4">#REF!</definedName>
    <definedName name="f" localSheetId="0">#REF!</definedName>
    <definedName name="f" localSheetId="1">#REF!</definedName>
    <definedName name="f" localSheetId="6">#REF!</definedName>
    <definedName name="f" localSheetId="7">#REF!</definedName>
    <definedName name="f" localSheetId="2">#REF!</definedName>
    <definedName name="f" localSheetId="3">#REF!</definedName>
    <definedName name="f" localSheetId="5">#REF!</definedName>
    <definedName name="f">#REF!</definedName>
    <definedName name="f92F56" localSheetId="4">[42]dtxl!#REF!</definedName>
    <definedName name="f92F56" localSheetId="0">[42]dtxl!#REF!</definedName>
    <definedName name="f92F56" localSheetId="1">[42]dtxl!#REF!</definedName>
    <definedName name="f92F56" localSheetId="6">[42]dtxl!#REF!</definedName>
    <definedName name="f92F56" localSheetId="7">[42]dtxl!#REF!</definedName>
    <definedName name="f92F56" localSheetId="2">[42]dtxl!#REF!</definedName>
    <definedName name="f92F56" localSheetId="3">[42]dtxl!#REF!</definedName>
    <definedName name="f92F56" localSheetId="5">[42]dtxl!#REF!</definedName>
    <definedName name="f92F56">[42]dtxl!#REF!</definedName>
    <definedName name="FACTOR" localSheetId="4">#REF!</definedName>
    <definedName name="FACTOR" localSheetId="0">#REF!</definedName>
    <definedName name="FACTOR" localSheetId="1">#REF!</definedName>
    <definedName name="FACTOR" localSheetId="6">#REF!</definedName>
    <definedName name="FACTOR" localSheetId="7">#REF!</definedName>
    <definedName name="FACTOR" localSheetId="2">#REF!</definedName>
    <definedName name="FACTOR" localSheetId="3">#REF!</definedName>
    <definedName name="FACTOR" localSheetId="5">#REF!</definedName>
    <definedName name="FACTOR">#REF!</definedName>
    <definedName name="Full" localSheetId="4">[18]QMCT!#REF!</definedName>
    <definedName name="Full" localSheetId="0">[18]QMCT!#REF!</definedName>
    <definedName name="Full" localSheetId="1">[18]QMCT!#REF!</definedName>
    <definedName name="Full" localSheetId="6">[18]QMCT!#REF!</definedName>
    <definedName name="Full" localSheetId="7">[18]QMCT!#REF!</definedName>
    <definedName name="Full" localSheetId="2">[18]QMCT!#REF!</definedName>
    <definedName name="Full" localSheetId="3">[18]QMCT!#REF!</definedName>
    <definedName name="Full" localSheetId="5">[18]QMCT!#REF!</definedName>
    <definedName name="Full">[18]QMCT!#REF!</definedName>
    <definedName name="Gia_CT" localSheetId="4">#REF!</definedName>
    <definedName name="Gia_CT" localSheetId="0">#REF!</definedName>
    <definedName name="Gia_CT" localSheetId="1">#REF!</definedName>
    <definedName name="Gia_CT" localSheetId="6">#REF!</definedName>
    <definedName name="Gia_CT" localSheetId="7">#REF!</definedName>
    <definedName name="Gia_CT" localSheetId="2">#REF!</definedName>
    <definedName name="Gia_CT" localSheetId="3">#REF!</definedName>
    <definedName name="Gia_CT" localSheetId="5">#REF!</definedName>
    <definedName name="Gia_CT">#REF!</definedName>
    <definedName name="Gia_VT" localSheetId="4">#REF!</definedName>
    <definedName name="Gia_VT" localSheetId="0">#REF!</definedName>
    <definedName name="Gia_VT" localSheetId="1">#REF!</definedName>
    <definedName name="Gia_VT" localSheetId="6">#REF!</definedName>
    <definedName name="Gia_VT" localSheetId="7">#REF!</definedName>
    <definedName name="Gia_VT" localSheetId="2">#REF!</definedName>
    <definedName name="Gia_VT" localSheetId="3">#REF!</definedName>
    <definedName name="Gia_VT" localSheetId="5">#REF!</definedName>
    <definedName name="Gia_VT">#REF!</definedName>
    <definedName name="giaca">'[43]dg-VTu'!$C$6:$F$55</definedName>
    <definedName name="GIAVLIEUTN" localSheetId="4">#REF!</definedName>
    <definedName name="GIAVLIEUTN" localSheetId="0">#REF!</definedName>
    <definedName name="GIAVLIEUTN" localSheetId="1">#REF!</definedName>
    <definedName name="GIAVLIEUTN" localSheetId="6">#REF!</definedName>
    <definedName name="GIAVLIEUTN" localSheetId="7">#REF!</definedName>
    <definedName name="GIAVLIEUTN" localSheetId="2">#REF!</definedName>
    <definedName name="GIAVLIEUTN" localSheetId="3">#REF!</definedName>
    <definedName name="GIAVLIEUTN" localSheetId="5">#REF!</definedName>
    <definedName name="GIAVLIEUTN">#REF!</definedName>
    <definedName name="gl3p" localSheetId="4">#REF!</definedName>
    <definedName name="gl3p" localSheetId="0">#REF!</definedName>
    <definedName name="gl3p" localSheetId="1">#REF!</definedName>
    <definedName name="gl3p" localSheetId="6">#REF!</definedName>
    <definedName name="gl3p" localSheetId="7">#REF!</definedName>
    <definedName name="gl3p" localSheetId="2">#REF!</definedName>
    <definedName name="gl3p" localSheetId="3">#REF!</definedName>
    <definedName name="gl3p" localSheetId="5">#REF!</definedName>
    <definedName name="gl3p">#REF!</definedName>
    <definedName name="h" localSheetId="4">#REF!</definedName>
    <definedName name="h" localSheetId="0">#REF!</definedName>
    <definedName name="h" localSheetId="1">#REF!</definedName>
    <definedName name="h" localSheetId="6">#REF!</definedName>
    <definedName name="h" localSheetId="7">#REF!</definedName>
    <definedName name="h" localSheetId="2">#REF!</definedName>
    <definedName name="h" localSheetId="3">#REF!</definedName>
    <definedName name="h" localSheetId="5">#REF!</definedName>
    <definedName name="h">#REF!</definedName>
    <definedName name="H_THUCHTHH" localSheetId="4">#REF!</definedName>
    <definedName name="H_THUCHTHH" localSheetId="0">#REF!</definedName>
    <definedName name="H_THUCHTHH" localSheetId="1">#REF!</definedName>
    <definedName name="H_THUCHTHH" localSheetId="6">#REF!</definedName>
    <definedName name="H_THUCHTHH" localSheetId="7">#REF!</definedName>
    <definedName name="H_THUCHTHH" localSheetId="2">#REF!</definedName>
    <definedName name="H_THUCHTHH" localSheetId="3">#REF!</definedName>
    <definedName name="H_THUCHTHH" localSheetId="5">#REF!</definedName>
    <definedName name="H_THUCHTHH">#REF!</definedName>
    <definedName name="H_THUCTT" localSheetId="4">#REF!</definedName>
    <definedName name="H_THUCTT" localSheetId="0">#REF!</definedName>
    <definedName name="H_THUCTT" localSheetId="1">#REF!</definedName>
    <definedName name="H_THUCTT" localSheetId="6">#REF!</definedName>
    <definedName name="H_THUCTT" localSheetId="7">#REF!</definedName>
    <definedName name="H_THUCTT" localSheetId="2">#REF!</definedName>
    <definedName name="H_THUCTT" localSheetId="3">#REF!</definedName>
    <definedName name="H_THUCTT" localSheetId="5">#REF!</definedName>
    <definedName name="H_THUCTT">#REF!</definedName>
    <definedName name="HDCCT" localSheetId="4">[18]QMCT!#REF!</definedName>
    <definedName name="HDCCT" localSheetId="0">[18]QMCT!#REF!</definedName>
    <definedName name="HDCCT" localSheetId="1">[18]QMCT!#REF!</definedName>
    <definedName name="HDCCT" localSheetId="6">[18]QMCT!#REF!</definedName>
    <definedName name="HDCCT" localSheetId="7">[18]QMCT!#REF!</definedName>
    <definedName name="HDCCT" localSheetId="2">[18]QMCT!#REF!</definedName>
    <definedName name="HDCCT" localSheetId="3">[18]QMCT!#REF!</definedName>
    <definedName name="HDCCT" localSheetId="5">[18]QMCT!#REF!</definedName>
    <definedName name="HDCCT">[18]QMCT!#REF!</definedName>
    <definedName name="HDCD" localSheetId="4">[18]QMCT!#REF!</definedName>
    <definedName name="HDCD" localSheetId="0">[18]QMCT!#REF!</definedName>
    <definedName name="HDCD" localSheetId="1">[18]QMCT!#REF!</definedName>
    <definedName name="HDCD" localSheetId="6">[18]QMCT!#REF!</definedName>
    <definedName name="HDCD" localSheetId="7">[18]QMCT!#REF!</definedName>
    <definedName name="HDCD" localSheetId="2">[18]QMCT!#REF!</definedName>
    <definedName name="HDCD" localSheetId="3">[18]QMCT!#REF!</definedName>
    <definedName name="HDCD" localSheetId="5">[18]QMCT!#REF!</definedName>
    <definedName name="HDCD">[18]QMCT!#REF!</definedName>
    <definedName name="HDGT" localSheetId="6">[15]DGiaT!$B$1:$K$1</definedName>
    <definedName name="HDGT" localSheetId="7">[15]DGiaT!$B$1:$K$1</definedName>
    <definedName name="HDGT" localSheetId="2">[15]DGiaT!$B$1:$K$1</definedName>
    <definedName name="HDGT" localSheetId="5">[15]DGiaT!$B$1:$K$1</definedName>
    <definedName name="HDGT">[16]DGiaT!$B$1:$K$1</definedName>
    <definedName name="HDGTN" localSheetId="6">[15]DGiaTN!$C$1:$H$1</definedName>
    <definedName name="HDGTN" localSheetId="7">[15]DGiaTN!$C$1:$H$1</definedName>
    <definedName name="HDGTN" localSheetId="2">[15]DGiaTN!$C$1:$H$1</definedName>
    <definedName name="HDGTN" localSheetId="5">[15]DGiaTN!$C$1:$H$1</definedName>
    <definedName name="HDGTN">[16]DGiaTN!$C$1:$H$1</definedName>
    <definedName name="Heä_soá_laép_xaø_H">1.7</definedName>
    <definedName name="heä_soá_sình_laày" localSheetId="4">#REF!</definedName>
    <definedName name="heä_soá_sình_laày" localSheetId="0">#REF!</definedName>
    <definedName name="heä_soá_sình_laày" localSheetId="1">#REF!</definedName>
    <definedName name="heä_soá_sình_laày" localSheetId="6">#REF!</definedName>
    <definedName name="heä_soá_sình_laày" localSheetId="7">#REF!</definedName>
    <definedName name="heä_soá_sình_laày" localSheetId="2">#REF!</definedName>
    <definedName name="heä_soá_sình_laày" localSheetId="3">#REF!</definedName>
    <definedName name="heä_soá_sình_laày" localSheetId="5">#REF!</definedName>
    <definedName name="heä_soá_sình_laày">#REF!</definedName>
    <definedName name="HH15HT" localSheetId="4">'[12]TONGKE-HT'!#REF!</definedName>
    <definedName name="HH15HT" localSheetId="0">'[12]TONGKE-HT'!#REF!</definedName>
    <definedName name="HH15HT" localSheetId="1">'[12]TONGKE-HT'!#REF!</definedName>
    <definedName name="HH15HT" localSheetId="6">'[12]TONGKE-HT'!#REF!</definedName>
    <definedName name="HH15HT" localSheetId="7">'[12]TONGKE-HT'!#REF!</definedName>
    <definedName name="HH15HT" localSheetId="2">'[12]TONGKE-HT'!#REF!</definedName>
    <definedName name="HH15HT" localSheetId="3">'[12]TONGKE-HT'!#REF!</definedName>
    <definedName name="HH15HT" localSheetId="5">'[12]TONGKE-HT'!#REF!</definedName>
    <definedName name="HH15HT">'[12]TONGKE-HT'!#REF!</definedName>
    <definedName name="HH16HT" localSheetId="4">'[12]TONGKE-HT'!#REF!</definedName>
    <definedName name="HH16HT" localSheetId="0">'[12]TONGKE-HT'!#REF!</definedName>
    <definedName name="HH16HT" localSheetId="1">'[12]TONGKE-HT'!#REF!</definedName>
    <definedName name="HH16HT" localSheetId="6">'[12]TONGKE-HT'!#REF!</definedName>
    <definedName name="HH16HT" localSheetId="7">'[12]TONGKE-HT'!#REF!</definedName>
    <definedName name="HH16HT" localSheetId="2">'[12]TONGKE-HT'!#REF!</definedName>
    <definedName name="HH16HT" localSheetId="3">'[12]TONGKE-HT'!#REF!</definedName>
    <definedName name="HH16HT" localSheetId="5">'[12]TONGKE-HT'!#REF!</definedName>
    <definedName name="HH16HT">'[12]TONGKE-HT'!#REF!</definedName>
    <definedName name="HH19HT" localSheetId="4">'[12]TONGKE-HT'!#REF!</definedName>
    <definedName name="HH19HT" localSheetId="0">'[12]TONGKE-HT'!#REF!</definedName>
    <definedName name="HH19HT" localSheetId="1">'[12]TONGKE-HT'!#REF!</definedName>
    <definedName name="HH19HT" localSheetId="6">'[12]TONGKE-HT'!#REF!</definedName>
    <definedName name="HH19HT" localSheetId="7">'[12]TONGKE-HT'!#REF!</definedName>
    <definedName name="HH19HT" localSheetId="2">'[12]TONGKE-HT'!#REF!</definedName>
    <definedName name="HH19HT" localSheetId="3">'[12]TONGKE-HT'!#REF!</definedName>
    <definedName name="HH19HT" localSheetId="5">'[12]TONGKE-HT'!#REF!</definedName>
    <definedName name="HH19HT">'[12]TONGKE-HT'!#REF!</definedName>
    <definedName name="HH20HT" localSheetId="4">'[12]TONGKE-HT'!#REF!</definedName>
    <definedName name="HH20HT" localSheetId="0">'[12]TONGKE-HT'!#REF!</definedName>
    <definedName name="HH20HT" localSheetId="1">'[12]TONGKE-HT'!#REF!</definedName>
    <definedName name="HH20HT" localSheetId="6">'[12]TONGKE-HT'!#REF!</definedName>
    <definedName name="HH20HT" localSheetId="7">'[12]TONGKE-HT'!#REF!</definedName>
    <definedName name="HH20HT" localSheetId="2">'[12]TONGKE-HT'!#REF!</definedName>
    <definedName name="HH20HT" localSheetId="3">'[12]TONGKE-HT'!#REF!</definedName>
    <definedName name="HH20HT" localSheetId="5">'[12]TONGKE-HT'!#REF!</definedName>
    <definedName name="HH20HT">'[12]TONGKE-HT'!#REF!</definedName>
    <definedName name="HHTT" localSheetId="4">#REF!</definedName>
    <definedName name="HHTT" localSheetId="0">#REF!</definedName>
    <definedName name="HHTT" localSheetId="1">#REF!</definedName>
    <definedName name="HHTT" localSheetId="6">#REF!</definedName>
    <definedName name="HHTT" localSheetId="7">#REF!</definedName>
    <definedName name="HHTT" localSheetId="2">#REF!</definedName>
    <definedName name="HHTT" localSheetId="3">#REF!</definedName>
    <definedName name="HHTT" localSheetId="5">#REF!</definedName>
    <definedName name="HHTT">#REF!</definedName>
    <definedName name="Hinh_thuc" localSheetId="4">#REF!</definedName>
    <definedName name="Hinh_thuc" localSheetId="0">#REF!</definedName>
    <definedName name="Hinh_thuc" localSheetId="1">#REF!</definedName>
    <definedName name="Hinh_thuc" localSheetId="6">#REF!</definedName>
    <definedName name="Hinh_thuc" localSheetId="7">#REF!</definedName>
    <definedName name="Hinh_thuc" localSheetId="2">#REF!</definedName>
    <definedName name="Hinh_thuc" localSheetId="3">#REF!</definedName>
    <definedName name="Hinh_thuc" localSheetId="5">#REF!</definedName>
    <definedName name="Hinh_thuc">#REF!</definedName>
    <definedName name="HOME_MANP" localSheetId="4">#REF!</definedName>
    <definedName name="HOME_MANP" localSheetId="0">#REF!</definedName>
    <definedName name="HOME_MANP" localSheetId="1">#REF!</definedName>
    <definedName name="HOME_MANP" localSheetId="6">#REF!</definedName>
    <definedName name="HOME_MANP" localSheetId="7">#REF!</definedName>
    <definedName name="HOME_MANP" localSheetId="2">#REF!</definedName>
    <definedName name="HOME_MANP" localSheetId="3">#REF!</definedName>
    <definedName name="HOME_MANP" localSheetId="5">#REF!</definedName>
    <definedName name="HOME_MANP">#REF!</definedName>
    <definedName name="HOMEOFFICE_COST" localSheetId="4">#REF!</definedName>
    <definedName name="HOMEOFFICE_COST" localSheetId="0">#REF!</definedName>
    <definedName name="HOMEOFFICE_COST" localSheetId="1">#REF!</definedName>
    <definedName name="HOMEOFFICE_COST" localSheetId="6">#REF!</definedName>
    <definedName name="HOMEOFFICE_COST" localSheetId="7">#REF!</definedName>
    <definedName name="HOMEOFFICE_COST" localSheetId="2">#REF!</definedName>
    <definedName name="HOMEOFFICE_COST" localSheetId="3">#REF!</definedName>
    <definedName name="HOMEOFFICE_COST" localSheetId="5">#REF!</definedName>
    <definedName name="HOMEOFFICE_COST">#REF!</definedName>
    <definedName name="HSCT3">0.1</definedName>
    <definedName name="HSDC" localSheetId="6">'[19]CHITIET VL-NC-TT1p'!$G$6</definedName>
    <definedName name="HSDC" localSheetId="7">'[19]CHITIET VL-NC-TT1p'!$G$6</definedName>
    <definedName name="HSDC" localSheetId="2">'[19]CHITIET VL-NC-TT1p'!$G$6</definedName>
    <definedName name="HSDC" localSheetId="5">'[19]CHITIET VL-NC-TT1p'!$G$6</definedName>
    <definedName name="HSDC">'[20]CHITIET VL-NC-TT1p'!$G$6</definedName>
    <definedName name="hsdc1" localSheetId="4">#REF!</definedName>
    <definedName name="hsdc1" localSheetId="0">#REF!</definedName>
    <definedName name="hsdc1" localSheetId="1">#REF!</definedName>
    <definedName name="hsdc1" localSheetId="6">#REF!</definedName>
    <definedName name="hsdc1" localSheetId="7">#REF!</definedName>
    <definedName name="hsdc1" localSheetId="2">#REF!</definedName>
    <definedName name="hsdc1" localSheetId="3">#REF!</definedName>
    <definedName name="hsdc1" localSheetId="5">#REF!</definedName>
    <definedName name="hsdc1">#REF!</definedName>
    <definedName name="HSDD" localSheetId="4">[17]phuluc1!#REF!</definedName>
    <definedName name="HSDD" localSheetId="0">[17]phuluc1!#REF!</definedName>
    <definedName name="HSDD" localSheetId="1">[17]phuluc1!#REF!</definedName>
    <definedName name="HSDD" localSheetId="6">[17]phuluc1!#REF!</definedName>
    <definedName name="HSDD" localSheetId="7">[17]phuluc1!#REF!</definedName>
    <definedName name="HSDD" localSheetId="2">[17]phuluc1!#REF!</definedName>
    <definedName name="HSDD" localSheetId="3">[17]phuluc1!#REF!</definedName>
    <definedName name="HSDD" localSheetId="5">[17]phuluc1!#REF!</definedName>
    <definedName name="HSDD">[17]phuluc1!#REF!</definedName>
    <definedName name="HSDN">2.5</definedName>
    <definedName name="HSHH" localSheetId="4">#REF!</definedName>
    <definedName name="HSHH" localSheetId="0">#REF!</definedName>
    <definedName name="HSHH" localSheetId="1">#REF!</definedName>
    <definedName name="HSHH" localSheetId="6">#REF!</definedName>
    <definedName name="HSHH" localSheetId="7">#REF!</definedName>
    <definedName name="HSHH" localSheetId="2">#REF!</definedName>
    <definedName name="HSHH" localSheetId="3">#REF!</definedName>
    <definedName name="HSHH" localSheetId="5">#REF!</definedName>
    <definedName name="HSHH">#REF!</definedName>
    <definedName name="HSHHUT" localSheetId="4">#REF!</definedName>
    <definedName name="HSHHUT" localSheetId="0">#REF!</definedName>
    <definedName name="HSHHUT" localSheetId="1">#REF!</definedName>
    <definedName name="HSHHUT" localSheetId="6">#REF!</definedName>
    <definedName name="HSHHUT" localSheetId="7">#REF!</definedName>
    <definedName name="HSHHUT" localSheetId="2">#REF!</definedName>
    <definedName name="HSHHUT" localSheetId="3">#REF!</definedName>
    <definedName name="HSHHUT" localSheetId="5">#REF!</definedName>
    <definedName name="HSHHUT">#REF!</definedName>
    <definedName name="HSKD" localSheetId="6">'[19]CHITIET VL-NC-TT1p'!$G$7</definedName>
    <definedName name="HSKD" localSheetId="7">'[19]CHITIET VL-NC-TT1p'!$G$7</definedName>
    <definedName name="HSKD" localSheetId="2">'[19]CHITIET VL-NC-TT1p'!$G$7</definedName>
    <definedName name="HSKD" localSheetId="5">'[19]CHITIET VL-NC-TT1p'!$G$7</definedName>
    <definedName name="HSKD">'[20]CHITIET VL-NC-TT1p'!$G$7</definedName>
    <definedName name="HSKK" localSheetId="6">[41]BETON!$D$5</definedName>
    <definedName name="HSKK" localSheetId="7">[41]BETON!$D$5</definedName>
    <definedName name="HSKK" localSheetId="2">[41]BETON!$D$5</definedName>
    <definedName name="HSKK" localSheetId="5">[41]BETON!$D$5</definedName>
    <definedName name="HSKK">[40]BETON!$D$5</definedName>
    <definedName name="hskk1">[7]chitiet!$D$4</definedName>
    <definedName name="HSKK35" localSheetId="4">#REF!</definedName>
    <definedName name="HSKK35" localSheetId="0">#REF!</definedName>
    <definedName name="HSKK35" localSheetId="1">#REF!</definedName>
    <definedName name="HSKK35" localSheetId="6">#REF!</definedName>
    <definedName name="HSKK35" localSheetId="7">#REF!</definedName>
    <definedName name="HSKK35" localSheetId="2">#REF!</definedName>
    <definedName name="HSKK35" localSheetId="3">#REF!</definedName>
    <definedName name="HSKK35" localSheetId="5">#REF!</definedName>
    <definedName name="HSKK35">#REF!</definedName>
    <definedName name="HSLX" localSheetId="4">#REF!</definedName>
    <definedName name="HSLX" localSheetId="0">#REF!</definedName>
    <definedName name="HSLX" localSheetId="1">#REF!</definedName>
    <definedName name="HSLX" localSheetId="6">#REF!</definedName>
    <definedName name="HSLX" localSheetId="7">#REF!</definedName>
    <definedName name="HSLX" localSheetId="2">#REF!</definedName>
    <definedName name="HSLX" localSheetId="3">#REF!</definedName>
    <definedName name="HSLX" localSheetId="5">#REF!</definedName>
    <definedName name="HSLX">#REF!</definedName>
    <definedName name="HSLXH">1.7</definedName>
    <definedName name="HSLXP" localSheetId="4">#REF!</definedName>
    <definedName name="HSLXP" localSheetId="0">#REF!</definedName>
    <definedName name="HSLXP" localSheetId="1">#REF!</definedName>
    <definedName name="HSLXP" localSheetId="6">#REF!</definedName>
    <definedName name="HSLXP" localSheetId="7">#REF!</definedName>
    <definedName name="HSLXP" localSheetId="2">#REF!</definedName>
    <definedName name="HSLXP" localSheetId="3">#REF!</definedName>
    <definedName name="HSLXP" localSheetId="5">#REF!</definedName>
    <definedName name="HSLXP">#REF!</definedName>
    <definedName name="HSNC" localSheetId="6">[44]Du_lieu!$C$6</definedName>
    <definedName name="HSNC" localSheetId="7">[44]Du_lieu!$C$6</definedName>
    <definedName name="HSNC" localSheetId="2">[44]Du_lieu!$C$6</definedName>
    <definedName name="HSNC" localSheetId="5">[44]Du_lieu!$C$6</definedName>
    <definedName name="HSNC">[45]Du_lieu!$C$6</definedName>
    <definedName name="HSSL" localSheetId="6">[41]BETON!$D$8</definedName>
    <definedName name="HSSL" localSheetId="7">[41]BETON!$D$8</definedName>
    <definedName name="HSSL" localSheetId="2">[41]BETON!$D$8</definedName>
    <definedName name="HSSL" localSheetId="5">[41]BETON!$D$8</definedName>
    <definedName name="HSSL">[40]BETON!$D$8</definedName>
    <definedName name="HSVC1" localSheetId="4">#REF!</definedName>
    <definedName name="HSVC1" localSheetId="0">#REF!</definedName>
    <definedName name="HSVC1" localSheetId="1">#REF!</definedName>
    <definedName name="HSVC1" localSheetId="6">#REF!</definedName>
    <definedName name="HSVC1" localSheetId="7">#REF!</definedName>
    <definedName name="HSVC1" localSheetId="2">#REF!</definedName>
    <definedName name="HSVC1" localSheetId="3">#REF!</definedName>
    <definedName name="HSVC1" localSheetId="5">#REF!</definedName>
    <definedName name="HSVC1">#REF!</definedName>
    <definedName name="HSVC2" localSheetId="4">#REF!</definedName>
    <definedName name="HSVC2" localSheetId="0">#REF!</definedName>
    <definedName name="HSVC2" localSheetId="1">#REF!</definedName>
    <definedName name="HSVC2" localSheetId="6">#REF!</definedName>
    <definedName name="HSVC2" localSheetId="7">#REF!</definedName>
    <definedName name="HSVC2" localSheetId="2">#REF!</definedName>
    <definedName name="HSVC2" localSheetId="3">#REF!</definedName>
    <definedName name="HSVC2" localSheetId="5">#REF!</definedName>
    <definedName name="HSVC2">#REF!</definedName>
    <definedName name="HSVC3" localSheetId="4">#REF!</definedName>
    <definedName name="HSVC3" localSheetId="0">#REF!</definedName>
    <definedName name="HSVC3" localSheetId="1">#REF!</definedName>
    <definedName name="HSVC3" localSheetId="6">#REF!</definedName>
    <definedName name="HSVC3" localSheetId="7">#REF!</definedName>
    <definedName name="HSVC3" localSheetId="2">#REF!</definedName>
    <definedName name="HSVC3" localSheetId="3">#REF!</definedName>
    <definedName name="HSVC3" localSheetId="5">#REF!</definedName>
    <definedName name="HSVC3">#REF!</definedName>
    <definedName name="ht25nc" localSheetId="4">'[7]lam-moi'!#REF!</definedName>
    <definedName name="ht25nc" localSheetId="0">'[7]lam-moi'!#REF!</definedName>
    <definedName name="ht25nc" localSheetId="1">'[7]lam-moi'!#REF!</definedName>
    <definedName name="ht25nc" localSheetId="6">'[7]lam-moi'!#REF!</definedName>
    <definedName name="ht25nc" localSheetId="7">'[7]lam-moi'!#REF!</definedName>
    <definedName name="ht25nc" localSheetId="2">'[7]lam-moi'!#REF!</definedName>
    <definedName name="ht25nc" localSheetId="3">'[7]lam-moi'!#REF!</definedName>
    <definedName name="ht25nc" localSheetId="5">'[7]lam-moi'!#REF!</definedName>
    <definedName name="ht25nc">'[7]lam-moi'!#REF!</definedName>
    <definedName name="ht25vl" localSheetId="4">'[7]lam-moi'!#REF!</definedName>
    <definedName name="ht25vl" localSheetId="0">'[7]lam-moi'!#REF!</definedName>
    <definedName name="ht25vl" localSheetId="1">'[7]lam-moi'!#REF!</definedName>
    <definedName name="ht25vl" localSheetId="6">'[7]lam-moi'!#REF!</definedName>
    <definedName name="ht25vl" localSheetId="7">'[7]lam-moi'!#REF!</definedName>
    <definedName name="ht25vl" localSheetId="2">'[7]lam-moi'!#REF!</definedName>
    <definedName name="ht25vl" localSheetId="3">'[7]lam-moi'!#REF!</definedName>
    <definedName name="ht25vl" localSheetId="5">'[7]lam-moi'!#REF!</definedName>
    <definedName name="ht25vl">'[7]lam-moi'!#REF!</definedName>
    <definedName name="ht325nc" localSheetId="4">'[7]lam-moi'!#REF!</definedName>
    <definedName name="ht325nc" localSheetId="0">'[7]lam-moi'!#REF!</definedName>
    <definedName name="ht325nc" localSheetId="1">'[7]lam-moi'!#REF!</definedName>
    <definedName name="ht325nc" localSheetId="6">'[7]lam-moi'!#REF!</definedName>
    <definedName name="ht325nc" localSheetId="7">'[7]lam-moi'!#REF!</definedName>
    <definedName name="ht325nc" localSheetId="2">'[7]lam-moi'!#REF!</definedName>
    <definedName name="ht325nc" localSheetId="3">'[7]lam-moi'!#REF!</definedName>
    <definedName name="ht325nc" localSheetId="5">'[7]lam-moi'!#REF!</definedName>
    <definedName name="ht325nc">'[7]lam-moi'!#REF!</definedName>
    <definedName name="ht325vl" localSheetId="4">'[7]lam-moi'!#REF!</definedName>
    <definedName name="ht325vl" localSheetId="0">'[7]lam-moi'!#REF!</definedName>
    <definedName name="ht325vl" localSheetId="1">'[7]lam-moi'!#REF!</definedName>
    <definedName name="ht325vl" localSheetId="6">'[7]lam-moi'!#REF!</definedName>
    <definedName name="ht325vl" localSheetId="7">'[7]lam-moi'!#REF!</definedName>
    <definedName name="ht325vl" localSheetId="2">'[7]lam-moi'!#REF!</definedName>
    <definedName name="ht325vl" localSheetId="3">'[7]lam-moi'!#REF!</definedName>
    <definedName name="ht325vl" localSheetId="5">'[7]lam-moi'!#REF!</definedName>
    <definedName name="ht325vl">'[7]lam-moi'!#REF!</definedName>
    <definedName name="ht37k" localSheetId="4">'[7]lam-moi'!#REF!</definedName>
    <definedName name="ht37k" localSheetId="0">'[7]lam-moi'!#REF!</definedName>
    <definedName name="ht37k" localSheetId="1">'[7]lam-moi'!#REF!</definedName>
    <definedName name="ht37k" localSheetId="6">'[7]lam-moi'!#REF!</definedName>
    <definedName name="ht37k" localSheetId="7">'[7]lam-moi'!#REF!</definedName>
    <definedName name="ht37k" localSheetId="2">'[7]lam-moi'!#REF!</definedName>
    <definedName name="ht37k" localSheetId="3">'[7]lam-moi'!#REF!</definedName>
    <definedName name="ht37k" localSheetId="5">'[7]lam-moi'!#REF!</definedName>
    <definedName name="ht37k">'[7]lam-moi'!#REF!</definedName>
    <definedName name="ht37nc" localSheetId="4">'[7]lam-moi'!#REF!</definedName>
    <definedName name="ht37nc" localSheetId="0">'[7]lam-moi'!#REF!</definedName>
    <definedName name="ht37nc" localSheetId="1">'[7]lam-moi'!#REF!</definedName>
    <definedName name="ht37nc" localSheetId="6">'[7]lam-moi'!#REF!</definedName>
    <definedName name="ht37nc" localSheetId="7">'[7]lam-moi'!#REF!</definedName>
    <definedName name="ht37nc" localSheetId="2">'[7]lam-moi'!#REF!</definedName>
    <definedName name="ht37nc" localSheetId="3">'[7]lam-moi'!#REF!</definedName>
    <definedName name="ht37nc" localSheetId="5">'[7]lam-moi'!#REF!</definedName>
    <definedName name="ht37nc">'[7]lam-moi'!#REF!</definedName>
    <definedName name="ht50nc" localSheetId="4">'[7]lam-moi'!#REF!</definedName>
    <definedName name="ht50nc" localSheetId="0">'[7]lam-moi'!#REF!</definedName>
    <definedName name="ht50nc" localSheetId="1">'[7]lam-moi'!#REF!</definedName>
    <definedName name="ht50nc" localSheetId="6">'[7]lam-moi'!#REF!</definedName>
    <definedName name="ht50nc" localSheetId="7">'[7]lam-moi'!#REF!</definedName>
    <definedName name="ht50nc" localSheetId="2">'[7]lam-moi'!#REF!</definedName>
    <definedName name="ht50nc" localSheetId="3">'[7]lam-moi'!#REF!</definedName>
    <definedName name="ht50nc" localSheetId="5">'[7]lam-moi'!#REF!</definedName>
    <definedName name="ht50nc">'[7]lam-moi'!#REF!</definedName>
    <definedName name="ht50vl" localSheetId="4">'[7]lam-moi'!#REF!</definedName>
    <definedName name="ht50vl" localSheetId="0">'[7]lam-moi'!#REF!</definedName>
    <definedName name="ht50vl" localSheetId="1">'[7]lam-moi'!#REF!</definedName>
    <definedName name="ht50vl" localSheetId="6">'[7]lam-moi'!#REF!</definedName>
    <definedName name="ht50vl" localSheetId="7">'[7]lam-moi'!#REF!</definedName>
    <definedName name="ht50vl" localSheetId="2">'[7]lam-moi'!#REF!</definedName>
    <definedName name="ht50vl" localSheetId="3">'[7]lam-moi'!#REF!</definedName>
    <definedName name="ht50vl" localSheetId="5">'[7]lam-moi'!#REF!</definedName>
    <definedName name="ht50vl">'[7]lam-moi'!#REF!</definedName>
    <definedName name="HTHH" localSheetId="4">#REF!</definedName>
    <definedName name="HTHH" localSheetId="0">#REF!</definedName>
    <definedName name="HTHH" localSheetId="1">#REF!</definedName>
    <definedName name="HTHH" localSheetId="6">#REF!</definedName>
    <definedName name="HTHH" localSheetId="7">#REF!</definedName>
    <definedName name="HTHH" localSheetId="2">#REF!</definedName>
    <definedName name="HTHH" localSheetId="3">#REF!</definedName>
    <definedName name="HTHH" localSheetId="5">#REF!</definedName>
    <definedName name="HTHH">#REF!</definedName>
    <definedName name="HTML_CodePage" hidden="1">950</definedName>
    <definedName name="HTML_Control" localSheetId="4" hidden="1">{"'Sheet1'!$L$16"}</definedName>
    <definedName name="HTML_Control" localSheetId="0" hidden="1">{"'Sheet1'!$L$16"}</definedName>
    <definedName name="HTML_Control" localSheetId="6" hidden="1">{"'Sheet1'!$L$16"}</definedName>
    <definedName name="HTML_Control" localSheetId="7" hidden="1">{"'Sheet1'!$L$16"}</definedName>
    <definedName name="HTML_Control" localSheetId="2" hidden="1">{"'Sheet1'!$L$16"}</definedName>
    <definedName name="HTML_Control" localSheetId="3" hidden="1">{"'Sheet1'!$L$16"}</definedName>
    <definedName name="HTML_Control" localSheetId="5"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"C:\2689\Q\??\00q3961????PTA3??\MyHTML.htm"</definedName>
    <definedName name="HTML_Title" hidden="1">"00Q3961-SUM"</definedName>
    <definedName name="HTNC" localSheetId="4">#REF!</definedName>
    <definedName name="HTNC" localSheetId="0">#REF!</definedName>
    <definedName name="HTNC" localSheetId="1">#REF!</definedName>
    <definedName name="HTNC" localSheetId="6">#REF!</definedName>
    <definedName name="HTNC" localSheetId="7">#REF!</definedName>
    <definedName name="HTNC" localSheetId="2">#REF!</definedName>
    <definedName name="HTNC" localSheetId="3">#REF!</definedName>
    <definedName name="HTNC" localSheetId="5">#REF!</definedName>
    <definedName name="HTNC">#REF!</definedName>
    <definedName name="HTVL" localSheetId="4">#REF!</definedName>
    <definedName name="HTVL" localSheetId="0">#REF!</definedName>
    <definedName name="HTVL" localSheetId="1">#REF!</definedName>
    <definedName name="HTVL" localSheetId="6">#REF!</definedName>
    <definedName name="HTVL" localSheetId="7">#REF!</definedName>
    <definedName name="HTVL" localSheetId="2">#REF!</definedName>
    <definedName name="HTVL" localSheetId="3">#REF!</definedName>
    <definedName name="HTVL" localSheetId="5">#REF!</definedName>
    <definedName name="HTVL">#REF!</definedName>
    <definedName name="I2É6" localSheetId="4">[5]chitimc!#REF!</definedName>
    <definedName name="I2É6" localSheetId="0">[5]chitimc!#REF!</definedName>
    <definedName name="I2É6" localSheetId="1">[5]chitimc!#REF!</definedName>
    <definedName name="I2É6" localSheetId="6">[6]chitimc!#REF!</definedName>
    <definedName name="I2É6" localSheetId="7">[6]chitimc!#REF!</definedName>
    <definedName name="I2É6" localSheetId="2">[6]chitimc!#REF!</definedName>
    <definedName name="I2É6" localSheetId="3">[5]chitimc!#REF!</definedName>
    <definedName name="I2É6" localSheetId="5">[6]chitimc!#REF!</definedName>
    <definedName name="I2É6">[5]chitimc!#REF!</definedName>
    <definedName name="IDLAB_COST" localSheetId="4">#REF!</definedName>
    <definedName name="IDLAB_COST" localSheetId="0">#REF!</definedName>
    <definedName name="IDLAB_COST" localSheetId="1">#REF!</definedName>
    <definedName name="IDLAB_COST" localSheetId="6">#REF!</definedName>
    <definedName name="IDLAB_COST" localSheetId="7">#REF!</definedName>
    <definedName name="IDLAB_COST" localSheetId="2">#REF!</definedName>
    <definedName name="IDLAB_COST" localSheetId="3">#REF!</definedName>
    <definedName name="IDLAB_COST" localSheetId="5">#REF!</definedName>
    <definedName name="IDLAB_COST">#REF!</definedName>
    <definedName name="IND_LAB" localSheetId="4">#REF!</definedName>
    <definedName name="IND_LAB" localSheetId="0">#REF!</definedName>
    <definedName name="IND_LAB" localSheetId="1">#REF!</definedName>
    <definedName name="IND_LAB" localSheetId="6">#REF!</definedName>
    <definedName name="IND_LAB" localSheetId="7">#REF!</definedName>
    <definedName name="IND_LAB" localSheetId="2">#REF!</definedName>
    <definedName name="IND_LAB" localSheetId="3">#REF!</definedName>
    <definedName name="IND_LAB" localSheetId="5">#REF!</definedName>
    <definedName name="IND_LAB">#REF!</definedName>
    <definedName name="INDMANP" localSheetId="4">#REF!</definedName>
    <definedName name="INDMANP" localSheetId="0">#REF!</definedName>
    <definedName name="INDMANP" localSheetId="1">#REF!</definedName>
    <definedName name="INDMANP" localSheetId="6">#REF!</definedName>
    <definedName name="INDMANP" localSheetId="7">#REF!</definedName>
    <definedName name="INDMANP" localSheetId="2">#REF!</definedName>
    <definedName name="INDMANP" localSheetId="3">#REF!</definedName>
    <definedName name="INDMANP" localSheetId="5">#REF!</definedName>
    <definedName name="INDMANP">#REF!</definedName>
    <definedName name="j" localSheetId="4">#REF!</definedName>
    <definedName name="j" localSheetId="0">#REF!</definedName>
    <definedName name="j" localSheetId="1">#REF!</definedName>
    <definedName name="j" localSheetId="6">#REF!</definedName>
    <definedName name="j" localSheetId="7">#REF!</definedName>
    <definedName name="j" localSheetId="2">#REF!</definedName>
    <definedName name="j" localSheetId="3">#REF!</definedName>
    <definedName name="j" localSheetId="5">#REF!</definedName>
    <definedName name="j">#REF!</definedName>
    <definedName name="K" localSheetId="4">#REF!</definedName>
    <definedName name="K" localSheetId="0">#REF!</definedName>
    <definedName name="K" localSheetId="1">#REF!</definedName>
    <definedName name="K" localSheetId="6">#REF!</definedName>
    <definedName name="K" localSheetId="7">#REF!</definedName>
    <definedName name="K" localSheetId="2">#REF!</definedName>
    <definedName name="K" localSheetId="3">#REF!</definedName>
    <definedName name="K" localSheetId="5">#REF!</definedName>
    <definedName name="K">#REF!</definedName>
    <definedName name="K_1" localSheetId="4">[46]!K_1</definedName>
    <definedName name="K_1" localSheetId="0">[46]!K_1</definedName>
    <definedName name="K_1" localSheetId="1">[46]!K_1</definedName>
    <definedName name="K_1" localSheetId="6">[46]!K_1</definedName>
    <definedName name="K_1" localSheetId="7">[46]!K_1</definedName>
    <definedName name="K_1" localSheetId="2">[46]!K_1</definedName>
    <definedName name="K_1" localSheetId="3">[46]!K_1</definedName>
    <definedName name="K_1" localSheetId="5">[46]!K_1</definedName>
    <definedName name="K_1">[46]!K_1</definedName>
    <definedName name="K_2" localSheetId="4">[46]!K_2</definedName>
    <definedName name="K_2" localSheetId="0">[46]!K_2</definedName>
    <definedName name="K_2" localSheetId="1">[46]!K_2</definedName>
    <definedName name="K_2" localSheetId="6">[46]!K_2</definedName>
    <definedName name="K_2" localSheetId="7">[46]!K_2</definedName>
    <definedName name="K_2" localSheetId="2">[46]!K_2</definedName>
    <definedName name="K_2" localSheetId="3">[46]!K_2</definedName>
    <definedName name="K_2" localSheetId="5">[46]!K_2</definedName>
    <definedName name="K_2">[46]!K_2</definedName>
    <definedName name="k2b" localSheetId="4">#REF!</definedName>
    <definedName name="k2b" localSheetId="0">#REF!</definedName>
    <definedName name="k2b" localSheetId="1">#REF!</definedName>
    <definedName name="k2b" localSheetId="6">#REF!</definedName>
    <definedName name="k2b" localSheetId="7">#REF!</definedName>
    <definedName name="k2b" localSheetId="2">#REF!</definedName>
    <definedName name="k2b" localSheetId="3">#REF!</definedName>
    <definedName name="k2b" localSheetId="5">#REF!</definedName>
    <definedName name="k2b">#REF!</definedName>
    <definedName name="KH_Chang" localSheetId="4">#REF!</definedName>
    <definedName name="KH_Chang" localSheetId="0">#REF!</definedName>
    <definedName name="KH_Chang" localSheetId="1">#REF!</definedName>
    <definedName name="KH_Chang" localSheetId="6">#REF!</definedName>
    <definedName name="KH_Chang" localSheetId="7">#REF!</definedName>
    <definedName name="KH_Chang" localSheetId="2">#REF!</definedName>
    <definedName name="KH_Chang" localSheetId="3">#REF!</definedName>
    <definedName name="KH_Chang" localSheetId="5">#REF!</definedName>
    <definedName name="KH_Chang">#REF!</definedName>
    <definedName name="KHOILUONGTL" localSheetId="6">[48]TienLuong!$Q$7:$Q$2175</definedName>
    <definedName name="KHOILUONGTL" localSheetId="7">[48]TienLuong!$Q$7:$Q$2175</definedName>
    <definedName name="KHOILUONGTL" localSheetId="2">[48]TienLuong!$Q$7:$Q$2175</definedName>
    <definedName name="KHOILUONGTL" localSheetId="5">[48]TienLuong!$Q$7:$Q$2175</definedName>
    <definedName name="KHOILUONGTL">[49]TienLuong!$Q$7:$Q$2175</definedName>
    <definedName name="kldd1p" localSheetId="4">'[7]#REF'!#REF!</definedName>
    <definedName name="kldd1p" localSheetId="0">'[7]#REF'!#REF!</definedName>
    <definedName name="kldd1p" localSheetId="1">'[7]#REF'!#REF!</definedName>
    <definedName name="kldd1p" localSheetId="6">'[7]#REF'!#REF!</definedName>
    <definedName name="kldd1p" localSheetId="7">'[7]#REF'!#REF!</definedName>
    <definedName name="kldd1p" localSheetId="2">'[7]#REF'!#REF!</definedName>
    <definedName name="kldd1p" localSheetId="3">'[7]#REF'!#REF!</definedName>
    <definedName name="kldd1p" localSheetId="5">'[7]#REF'!#REF!</definedName>
    <definedName name="kldd1p">'[7]#REF'!#REF!</definedName>
    <definedName name="kldd3p" localSheetId="4">'[7]lam-moi'!#REF!</definedName>
    <definedName name="kldd3p" localSheetId="0">'[7]lam-moi'!#REF!</definedName>
    <definedName name="kldd3p" localSheetId="1">'[7]lam-moi'!#REF!</definedName>
    <definedName name="kldd3p" localSheetId="6">'[7]lam-moi'!#REF!</definedName>
    <definedName name="kldd3p" localSheetId="7">'[7]lam-moi'!#REF!</definedName>
    <definedName name="kldd3p" localSheetId="2">'[7]lam-moi'!#REF!</definedName>
    <definedName name="kldd3p" localSheetId="3">'[7]lam-moi'!#REF!</definedName>
    <definedName name="kldd3p" localSheetId="5">'[7]lam-moi'!#REF!</definedName>
    <definedName name="kldd3p">'[7]lam-moi'!#REF!</definedName>
    <definedName name="KLTHDN" localSheetId="4">#REF!</definedName>
    <definedName name="KLTHDN" localSheetId="0">#REF!</definedName>
    <definedName name="KLTHDN" localSheetId="1">#REF!</definedName>
    <definedName name="KLTHDN" localSheetId="6">#REF!</definedName>
    <definedName name="KLTHDN" localSheetId="7">#REF!</definedName>
    <definedName name="KLTHDN" localSheetId="2">#REF!</definedName>
    <definedName name="KLTHDN" localSheetId="3">#REF!</definedName>
    <definedName name="KLTHDN" localSheetId="5">#REF!</definedName>
    <definedName name="KLTHDN">#REF!</definedName>
    <definedName name="KLVANKHUON" localSheetId="4">#REF!</definedName>
    <definedName name="KLVANKHUON" localSheetId="0">#REF!</definedName>
    <definedName name="KLVANKHUON" localSheetId="1">#REF!</definedName>
    <definedName name="KLVANKHUON" localSheetId="6">#REF!</definedName>
    <definedName name="KLVANKHUON" localSheetId="7">#REF!</definedName>
    <definedName name="KLVANKHUON" localSheetId="2">#REF!</definedName>
    <definedName name="KLVANKHUON" localSheetId="3">#REF!</definedName>
    <definedName name="KLVANKHUON" localSheetId="5">#REF!</definedName>
    <definedName name="KLVANKHUON">#REF!</definedName>
    <definedName name="KLVLD">[47]ChiTietDZ!$I$8:$I$1296</definedName>
    <definedName name="KLVLD1">[47]VuaBT!$H$7:$H$63</definedName>
    <definedName name="kmong" localSheetId="4">[7]giathanh1!#REF!</definedName>
    <definedName name="kmong" localSheetId="0">[7]giathanh1!#REF!</definedName>
    <definedName name="kmong" localSheetId="1">[7]giathanh1!#REF!</definedName>
    <definedName name="kmong" localSheetId="6">[7]giathanh1!#REF!</definedName>
    <definedName name="kmong" localSheetId="7">[7]giathanh1!#REF!</definedName>
    <definedName name="kmong" localSheetId="2">[7]giathanh1!#REF!</definedName>
    <definedName name="kmong" localSheetId="3">[7]giathanh1!#REF!</definedName>
    <definedName name="kmong" localSheetId="5">[7]giathanh1!#REF!</definedName>
    <definedName name="kmong">[7]giathanh1!#REF!</definedName>
    <definedName name="kp1ph" localSheetId="4">#REF!</definedName>
    <definedName name="kp1ph" localSheetId="0">#REF!</definedName>
    <definedName name="kp1ph" localSheetId="1">#REF!</definedName>
    <definedName name="kp1ph" localSheetId="6">#REF!</definedName>
    <definedName name="kp1ph" localSheetId="7">#REF!</definedName>
    <definedName name="kp1ph" localSheetId="2">#REF!</definedName>
    <definedName name="kp1ph" localSheetId="3">#REF!</definedName>
    <definedName name="kp1ph" localSheetId="5">#REF!</definedName>
    <definedName name="kp1ph">#REF!</definedName>
    <definedName name="KSTK" localSheetId="4">#REF!</definedName>
    <definedName name="KSTK" localSheetId="0">#REF!</definedName>
    <definedName name="KSTK" localSheetId="1">#REF!</definedName>
    <definedName name="KSTK" localSheetId="6">#REF!</definedName>
    <definedName name="KSTK" localSheetId="7">#REF!</definedName>
    <definedName name="KSTK" localSheetId="2">#REF!</definedName>
    <definedName name="KSTK" localSheetId="3">#REF!</definedName>
    <definedName name="KSTK" localSheetId="5">#REF!</definedName>
    <definedName name="KSTK">#REF!</definedName>
    <definedName name="KVC" localSheetId="4">#REF!</definedName>
    <definedName name="KVC" localSheetId="0">#REF!</definedName>
    <definedName name="KVC" localSheetId="1">#REF!</definedName>
    <definedName name="KVC" localSheetId="6">#REF!</definedName>
    <definedName name="KVC" localSheetId="7">#REF!</definedName>
    <definedName name="KVC" localSheetId="2">#REF!</definedName>
    <definedName name="KVC" localSheetId="3">#REF!</definedName>
    <definedName name="KVC" localSheetId="5">#REF!</definedName>
    <definedName name="KVC">#REF!</definedName>
    <definedName name="L" localSheetId="4">#REF!</definedName>
    <definedName name="L" localSheetId="0">#REF!</definedName>
    <definedName name="L" localSheetId="1">#REF!</definedName>
    <definedName name="L" localSheetId="6">#REF!</definedName>
    <definedName name="L" localSheetId="7">#REF!</definedName>
    <definedName name="L" localSheetId="2">#REF!</definedName>
    <definedName name="L" localSheetId="3">#REF!</definedName>
    <definedName name="L" localSheetId="5">#REF!</definedName>
    <definedName name="L">#REF!</definedName>
    <definedName name="L_mong" localSheetId="4">#REF!</definedName>
    <definedName name="L_mong" localSheetId="0">#REF!</definedName>
    <definedName name="L_mong" localSheetId="1">#REF!</definedName>
    <definedName name="L_mong" localSheetId="6">#REF!</definedName>
    <definedName name="L_mong" localSheetId="7">#REF!</definedName>
    <definedName name="L_mong" localSheetId="2">#REF!</definedName>
    <definedName name="L_mong" localSheetId="3">#REF!</definedName>
    <definedName name="L_mong" localSheetId="5">#REF!</definedName>
    <definedName name="L_mong">#REF!</definedName>
    <definedName name="lapa">'[8]CT Thang Mo'!$B$350:$H$350</definedName>
    <definedName name="lapb">'[8]CT Thang Mo'!$B$370:$H$370</definedName>
    <definedName name="lapc">'[8]CT Thang Mo'!$B$390:$H$390</definedName>
    <definedName name="LK_hathe" localSheetId="4">#REF!</definedName>
    <definedName name="LK_hathe" localSheetId="0">#REF!</definedName>
    <definedName name="LK_hathe" localSheetId="1">#REF!</definedName>
    <definedName name="LK_hathe" localSheetId="6">#REF!</definedName>
    <definedName name="LK_hathe" localSheetId="7">#REF!</definedName>
    <definedName name="LK_hathe" localSheetId="2">#REF!</definedName>
    <definedName name="LK_hathe" localSheetId="3">#REF!</definedName>
    <definedName name="LK_hathe" localSheetId="5">#REF!</definedName>
    <definedName name="LK_hathe">#REF!</definedName>
    <definedName name="Lmk" localSheetId="4">#REF!</definedName>
    <definedName name="Lmk" localSheetId="0">#REF!</definedName>
    <definedName name="Lmk" localSheetId="1">#REF!</definedName>
    <definedName name="Lmk" localSheetId="6">#REF!</definedName>
    <definedName name="Lmk" localSheetId="7">#REF!</definedName>
    <definedName name="Lmk" localSheetId="2">#REF!</definedName>
    <definedName name="Lmk" localSheetId="3">#REF!</definedName>
    <definedName name="Lmk" localSheetId="5">#REF!</definedName>
    <definedName name="Lmk">#REF!</definedName>
    <definedName name="Loai_TD" localSheetId="4">#REF!</definedName>
    <definedName name="Loai_TD" localSheetId="0">#REF!</definedName>
    <definedName name="Loai_TD" localSheetId="1">#REF!</definedName>
    <definedName name="Loai_TD" localSheetId="6">#REF!</definedName>
    <definedName name="Loai_TD" localSheetId="7">#REF!</definedName>
    <definedName name="Loai_TD" localSheetId="2">#REF!</definedName>
    <definedName name="Loai_TD" localSheetId="3">#REF!</definedName>
    <definedName name="Loai_TD" localSheetId="5">#REF!</definedName>
    <definedName name="Loai_TD">#REF!</definedName>
    <definedName name="lVC" localSheetId="4">#REF!</definedName>
    <definedName name="lVC" localSheetId="0">#REF!</definedName>
    <definedName name="lVC" localSheetId="1">#REF!</definedName>
    <definedName name="lVC" localSheetId="6">#REF!</definedName>
    <definedName name="lVC" localSheetId="7">#REF!</definedName>
    <definedName name="lVC" localSheetId="2">#REF!</definedName>
    <definedName name="lVC" localSheetId="3">#REF!</definedName>
    <definedName name="lVC" localSheetId="5">#REF!</definedName>
    <definedName name="lVC">#REF!</definedName>
    <definedName name="M">'[14]kinh phí XD'!$E$11</definedName>
    <definedName name="M102bnnc" localSheetId="4">'[50]CHITIET VL-NC-TT1p'!#REF!</definedName>
    <definedName name="M102bnnc" localSheetId="0">'[50]CHITIET VL-NC-TT1p'!#REF!</definedName>
    <definedName name="M102bnnc" localSheetId="1">'[50]CHITIET VL-NC-TT1p'!#REF!</definedName>
    <definedName name="M102bnnc" localSheetId="6">'[51]CHITIET VL-NC-TT1p'!#REF!</definedName>
    <definedName name="M102bnnc" localSheetId="7">'[51]CHITIET VL-NC-TT1p'!#REF!</definedName>
    <definedName name="M102bnnc" localSheetId="2">'[51]CHITIET VL-NC-TT1p'!#REF!</definedName>
    <definedName name="M102bnnc" localSheetId="3">'[50]CHITIET VL-NC-TT1p'!#REF!</definedName>
    <definedName name="M102bnnc" localSheetId="5">'[51]CHITIET VL-NC-TT1p'!#REF!</definedName>
    <definedName name="M102bnnc">'[50]CHITIET VL-NC-TT1p'!#REF!</definedName>
    <definedName name="M102bnvl" localSheetId="4">'[50]CHITIET VL-NC-TT1p'!#REF!</definedName>
    <definedName name="M102bnvl" localSheetId="0">'[50]CHITIET VL-NC-TT1p'!#REF!</definedName>
    <definedName name="M102bnvl" localSheetId="1">'[50]CHITIET VL-NC-TT1p'!#REF!</definedName>
    <definedName name="M102bnvl" localSheetId="6">'[51]CHITIET VL-NC-TT1p'!#REF!</definedName>
    <definedName name="M102bnvl" localSheetId="7">'[51]CHITIET VL-NC-TT1p'!#REF!</definedName>
    <definedName name="M102bnvl" localSheetId="2">'[51]CHITIET VL-NC-TT1p'!#REF!</definedName>
    <definedName name="M102bnvl" localSheetId="3">'[50]CHITIET VL-NC-TT1p'!#REF!</definedName>
    <definedName name="M102bnvl" localSheetId="5">'[51]CHITIET VL-NC-TT1p'!#REF!</definedName>
    <definedName name="M102bnvl">'[50]CHITIET VL-NC-TT1p'!#REF!</definedName>
    <definedName name="m10aamtc" localSheetId="4">[52]HT!#REF!</definedName>
    <definedName name="m10aamtc" localSheetId="0">[52]HT!#REF!</definedName>
    <definedName name="m10aamtc" localSheetId="1">[52]HT!#REF!</definedName>
    <definedName name="m10aamtc" localSheetId="6">[53]HT!#REF!</definedName>
    <definedName name="m10aamtc" localSheetId="7">[53]HT!#REF!</definedName>
    <definedName name="m10aamtc" localSheetId="2">[53]HT!#REF!</definedName>
    <definedName name="m10aamtc" localSheetId="3">[52]HT!#REF!</definedName>
    <definedName name="m10aamtc" localSheetId="5">[53]HT!#REF!</definedName>
    <definedName name="m10aamtc">[52]HT!#REF!</definedName>
    <definedName name="M10aanc" localSheetId="4">'[54]CHITIET VL-NC-TT -1p'!#REF!</definedName>
    <definedName name="M10aanc" localSheetId="0">'[54]CHITIET VL-NC-TT -1p'!#REF!</definedName>
    <definedName name="M10aanc" localSheetId="1">'[54]CHITIET VL-NC-TT -1p'!#REF!</definedName>
    <definedName name="M10aanc" localSheetId="6">'[55]CHITIET VL-NC-TT -1p'!#REF!</definedName>
    <definedName name="M10aanc" localSheetId="7">'[55]CHITIET VL-NC-TT -1p'!#REF!</definedName>
    <definedName name="M10aanc" localSheetId="2">'[55]CHITIET VL-NC-TT -1p'!#REF!</definedName>
    <definedName name="M10aanc" localSheetId="3">'[54]CHITIET VL-NC-TT -1p'!#REF!</definedName>
    <definedName name="M10aanc" localSheetId="5">'[55]CHITIET VL-NC-TT -1p'!#REF!</definedName>
    <definedName name="M10aanc">'[54]CHITIET VL-NC-TT -1p'!#REF!</definedName>
    <definedName name="M10aavc" localSheetId="4">'[56]CHITIET VL-NC-TT -1p'!#REF!</definedName>
    <definedName name="M10aavc" localSheetId="0">'[56]CHITIET VL-NC-TT -1p'!#REF!</definedName>
    <definedName name="M10aavc" localSheetId="1">'[56]CHITIET VL-NC-TT -1p'!#REF!</definedName>
    <definedName name="M10aavc" localSheetId="6">'[56]CHITIET VL-NC-TT -1p'!#REF!</definedName>
    <definedName name="M10aavc" localSheetId="7">'[56]CHITIET VL-NC-TT -1p'!#REF!</definedName>
    <definedName name="M10aavc" localSheetId="2">'[56]CHITIET VL-NC-TT -1p'!#REF!</definedName>
    <definedName name="M10aavc" localSheetId="3">'[56]CHITIET VL-NC-TT -1p'!#REF!</definedName>
    <definedName name="M10aavc" localSheetId="5">'[56]CHITIET VL-NC-TT -1p'!#REF!</definedName>
    <definedName name="M10aavc">'[56]CHITIET VL-NC-TT -1p'!#REF!</definedName>
    <definedName name="M10aavl" localSheetId="4">'[54]CHITIET VL-NC-TT -1p'!#REF!</definedName>
    <definedName name="M10aavl" localSheetId="0">'[54]CHITIET VL-NC-TT -1p'!#REF!</definedName>
    <definedName name="M10aavl" localSheetId="1">'[54]CHITIET VL-NC-TT -1p'!#REF!</definedName>
    <definedName name="M10aavl" localSheetId="6">'[55]CHITIET VL-NC-TT -1p'!#REF!</definedName>
    <definedName name="M10aavl" localSheetId="7">'[55]CHITIET VL-NC-TT -1p'!#REF!</definedName>
    <definedName name="M10aavl" localSheetId="2">'[55]CHITIET VL-NC-TT -1p'!#REF!</definedName>
    <definedName name="M10aavl" localSheetId="3">'[54]CHITIET VL-NC-TT -1p'!#REF!</definedName>
    <definedName name="M10aavl" localSheetId="5">'[55]CHITIET VL-NC-TT -1p'!#REF!</definedName>
    <definedName name="M10aavl">'[54]CHITIET VL-NC-TT -1p'!#REF!</definedName>
    <definedName name="m10anc" localSheetId="4">'[7]lam-moi'!#REF!</definedName>
    <definedName name="m10anc" localSheetId="0">'[7]lam-moi'!#REF!</definedName>
    <definedName name="m10anc" localSheetId="1">'[7]lam-moi'!#REF!</definedName>
    <definedName name="m10anc" localSheetId="6">'[7]lam-moi'!#REF!</definedName>
    <definedName name="m10anc" localSheetId="7">'[7]lam-moi'!#REF!</definedName>
    <definedName name="m10anc" localSheetId="2">'[7]lam-moi'!#REF!</definedName>
    <definedName name="m10anc" localSheetId="3">'[7]lam-moi'!#REF!</definedName>
    <definedName name="m10anc" localSheetId="5">'[7]lam-moi'!#REF!</definedName>
    <definedName name="m10anc">'[7]lam-moi'!#REF!</definedName>
    <definedName name="m10avl" localSheetId="4">'[7]lam-moi'!#REF!</definedName>
    <definedName name="m10avl" localSheetId="0">'[7]lam-moi'!#REF!</definedName>
    <definedName name="m10avl" localSheetId="1">'[7]lam-moi'!#REF!</definedName>
    <definedName name="m10avl" localSheetId="6">'[7]lam-moi'!#REF!</definedName>
    <definedName name="m10avl" localSheetId="7">'[7]lam-moi'!#REF!</definedName>
    <definedName name="m10avl" localSheetId="2">'[7]lam-moi'!#REF!</definedName>
    <definedName name="m10avl" localSheetId="3">'[7]lam-moi'!#REF!</definedName>
    <definedName name="m10avl" localSheetId="5">'[7]lam-moi'!#REF!</definedName>
    <definedName name="m10avl">'[7]lam-moi'!#REF!</definedName>
    <definedName name="M10banc" localSheetId="4">'[50]CHITIET VL-NC-TT1p'!#REF!</definedName>
    <definedName name="M10banc" localSheetId="0">'[50]CHITIET VL-NC-TT1p'!#REF!</definedName>
    <definedName name="M10banc" localSheetId="1">'[50]CHITIET VL-NC-TT1p'!#REF!</definedName>
    <definedName name="M10banc" localSheetId="6">'[51]CHITIET VL-NC-TT1p'!#REF!</definedName>
    <definedName name="M10banc" localSheetId="7">'[51]CHITIET VL-NC-TT1p'!#REF!</definedName>
    <definedName name="M10banc" localSheetId="2">'[51]CHITIET VL-NC-TT1p'!#REF!</definedName>
    <definedName name="M10banc" localSheetId="3">'[50]CHITIET VL-NC-TT1p'!#REF!</definedName>
    <definedName name="M10banc" localSheetId="5">'[51]CHITIET VL-NC-TT1p'!#REF!</definedName>
    <definedName name="M10banc">'[50]CHITIET VL-NC-TT1p'!#REF!</definedName>
    <definedName name="M10bavl" localSheetId="4">'[50]CHITIET VL-NC-TT1p'!#REF!</definedName>
    <definedName name="M10bavl" localSheetId="0">'[50]CHITIET VL-NC-TT1p'!#REF!</definedName>
    <definedName name="M10bavl" localSheetId="1">'[50]CHITIET VL-NC-TT1p'!#REF!</definedName>
    <definedName name="M10bavl" localSheetId="6">'[51]CHITIET VL-NC-TT1p'!#REF!</definedName>
    <definedName name="M10bavl" localSheetId="7">'[51]CHITIET VL-NC-TT1p'!#REF!</definedName>
    <definedName name="M10bavl" localSheetId="2">'[51]CHITIET VL-NC-TT1p'!#REF!</definedName>
    <definedName name="M10bavl" localSheetId="3">'[50]CHITIET VL-NC-TT1p'!#REF!</definedName>
    <definedName name="M10bavl" localSheetId="5">'[51]CHITIET VL-NC-TT1p'!#REF!</definedName>
    <definedName name="M10bavl">'[50]CHITIET VL-NC-TT1p'!#REF!</definedName>
    <definedName name="M122bnnc">'[57]CHITIET VL-NC'!$G$141</definedName>
    <definedName name="M122bnvl">'[57]CHITIET VL-NC'!$G$136</definedName>
    <definedName name="m12aanc" localSheetId="4">'[7]lam-moi'!#REF!</definedName>
    <definedName name="m12aanc" localSheetId="0">'[7]lam-moi'!#REF!</definedName>
    <definedName name="m12aanc" localSheetId="1">'[7]lam-moi'!#REF!</definedName>
    <definedName name="m12aanc" localSheetId="6">'[7]lam-moi'!#REF!</definedName>
    <definedName name="m12aanc" localSheetId="7">'[7]lam-moi'!#REF!</definedName>
    <definedName name="m12aanc" localSheetId="2">'[7]lam-moi'!#REF!</definedName>
    <definedName name="m12aanc" localSheetId="3">'[7]lam-moi'!#REF!</definedName>
    <definedName name="m12aanc" localSheetId="5">'[7]lam-moi'!#REF!</definedName>
    <definedName name="m12aanc">'[7]lam-moi'!#REF!</definedName>
    <definedName name="M12aavl" localSheetId="4">#REF!</definedName>
    <definedName name="M12aavl" localSheetId="0">#REF!</definedName>
    <definedName name="M12aavl" localSheetId="1">#REF!</definedName>
    <definedName name="M12aavl" localSheetId="6">#REF!</definedName>
    <definedName name="M12aavl" localSheetId="7">#REF!</definedName>
    <definedName name="M12aavl" localSheetId="2">#REF!</definedName>
    <definedName name="M12aavl" localSheetId="3">#REF!</definedName>
    <definedName name="M12aavl" localSheetId="5">#REF!</definedName>
    <definedName name="M12aavl">#REF!</definedName>
    <definedName name="m12anc" localSheetId="4">'[7]lam-moi'!#REF!</definedName>
    <definedName name="m12anc" localSheetId="0">'[7]lam-moi'!#REF!</definedName>
    <definedName name="m12anc" localSheetId="1">'[7]lam-moi'!#REF!</definedName>
    <definedName name="m12anc" localSheetId="6">'[7]lam-moi'!#REF!</definedName>
    <definedName name="m12anc" localSheetId="7">'[7]lam-moi'!#REF!</definedName>
    <definedName name="m12anc" localSheetId="2">'[7]lam-moi'!#REF!</definedName>
    <definedName name="m12anc" localSheetId="3">'[7]lam-moi'!#REF!</definedName>
    <definedName name="m12anc" localSheetId="5">'[7]lam-moi'!#REF!</definedName>
    <definedName name="m12anc">'[7]lam-moi'!#REF!</definedName>
    <definedName name="m12avl" localSheetId="4">'[7]lam-moi'!#REF!</definedName>
    <definedName name="m12avl" localSheetId="0">'[7]lam-moi'!#REF!</definedName>
    <definedName name="m12avl" localSheetId="1">'[7]lam-moi'!#REF!</definedName>
    <definedName name="m12avl" localSheetId="6">'[7]lam-moi'!#REF!</definedName>
    <definedName name="m12avl" localSheetId="7">'[7]lam-moi'!#REF!</definedName>
    <definedName name="m12avl" localSheetId="2">'[7]lam-moi'!#REF!</definedName>
    <definedName name="m12avl" localSheetId="3">'[7]lam-moi'!#REF!</definedName>
    <definedName name="m12avl" localSheetId="5">'[7]lam-moi'!#REF!</definedName>
    <definedName name="m12avl">'[7]lam-moi'!#REF!</definedName>
    <definedName name="M12ba3p" localSheetId="4">#REF!</definedName>
    <definedName name="M12ba3p" localSheetId="0">#REF!</definedName>
    <definedName name="M12ba3p" localSheetId="1">#REF!</definedName>
    <definedName name="M12ba3p" localSheetId="6">#REF!</definedName>
    <definedName name="M12ba3p" localSheetId="7">#REF!</definedName>
    <definedName name="M12ba3p" localSheetId="2">#REF!</definedName>
    <definedName name="M12ba3p" localSheetId="3">#REF!</definedName>
    <definedName name="M12ba3p" localSheetId="5">#REF!</definedName>
    <definedName name="M12ba3p">#REF!</definedName>
    <definedName name="M12banc" localSheetId="4">'[50]CHITIET VL-NC-TT1p'!#REF!</definedName>
    <definedName name="M12banc" localSheetId="0">'[50]CHITIET VL-NC-TT1p'!#REF!</definedName>
    <definedName name="M12banc" localSheetId="1">'[50]CHITIET VL-NC-TT1p'!#REF!</definedName>
    <definedName name="M12banc" localSheetId="6">'[51]CHITIET VL-NC-TT1p'!#REF!</definedName>
    <definedName name="M12banc" localSheetId="7">'[51]CHITIET VL-NC-TT1p'!#REF!</definedName>
    <definedName name="M12banc" localSheetId="2">'[51]CHITIET VL-NC-TT1p'!#REF!</definedName>
    <definedName name="M12banc" localSheetId="3">'[50]CHITIET VL-NC-TT1p'!#REF!</definedName>
    <definedName name="M12banc" localSheetId="5">'[51]CHITIET VL-NC-TT1p'!#REF!</definedName>
    <definedName name="M12banc">'[50]CHITIET VL-NC-TT1p'!#REF!</definedName>
    <definedName name="M12bavl" localSheetId="4">'[50]CHITIET VL-NC-TT1p'!#REF!</definedName>
    <definedName name="M12bavl" localSheetId="0">'[50]CHITIET VL-NC-TT1p'!#REF!</definedName>
    <definedName name="M12bavl" localSheetId="1">'[50]CHITIET VL-NC-TT1p'!#REF!</definedName>
    <definedName name="M12bavl" localSheetId="6">'[51]CHITIET VL-NC-TT1p'!#REF!</definedName>
    <definedName name="M12bavl" localSheetId="7">'[51]CHITIET VL-NC-TT1p'!#REF!</definedName>
    <definedName name="M12bavl" localSheetId="2">'[51]CHITIET VL-NC-TT1p'!#REF!</definedName>
    <definedName name="M12bavl" localSheetId="3">'[50]CHITIET VL-NC-TT1p'!#REF!</definedName>
    <definedName name="M12bavl" localSheetId="5">'[51]CHITIET VL-NC-TT1p'!#REF!</definedName>
    <definedName name="M12bavl">'[50]CHITIET VL-NC-TT1p'!#REF!</definedName>
    <definedName name="M12bb1p" localSheetId="4">#REF!</definedName>
    <definedName name="M12bb1p" localSheetId="0">#REF!</definedName>
    <definedName name="M12bb1p" localSheetId="1">#REF!</definedName>
    <definedName name="M12bb1p" localSheetId="6">#REF!</definedName>
    <definedName name="M12bb1p" localSheetId="7">#REF!</definedName>
    <definedName name="M12bb1p" localSheetId="2">#REF!</definedName>
    <definedName name="M12bb1p" localSheetId="3">#REF!</definedName>
    <definedName name="M12bb1p" localSheetId="5">#REF!</definedName>
    <definedName name="M12bb1p">#REF!</definedName>
    <definedName name="M12bbnc">'[57]CHITIET VL-NC'!$G$107</definedName>
    <definedName name="M12bbvl">'[57]CHITIET VL-NC'!$G$103</definedName>
    <definedName name="M12bnnc" localSheetId="4">'[39]CHITIET VL-NC-TT-3p'!#REF!</definedName>
    <definedName name="M12bnnc" localSheetId="0">'[39]CHITIET VL-NC-TT-3p'!#REF!</definedName>
    <definedName name="M12bnnc" localSheetId="1">'[39]CHITIET VL-NC-TT-3p'!#REF!</definedName>
    <definedName name="M12bnnc" localSheetId="6">'[39]CHITIET VL-NC-TT-3p'!#REF!</definedName>
    <definedName name="M12bnnc" localSheetId="7">'[39]CHITIET VL-NC-TT-3p'!#REF!</definedName>
    <definedName name="M12bnnc" localSheetId="2">'[39]CHITIET VL-NC-TT-3p'!#REF!</definedName>
    <definedName name="M12bnnc" localSheetId="3">'[39]CHITIET VL-NC-TT-3p'!#REF!</definedName>
    <definedName name="M12bnnc" localSheetId="5">'[39]CHITIET VL-NC-TT-3p'!#REF!</definedName>
    <definedName name="M12bnnc">'[39]CHITIET VL-NC-TT-3p'!#REF!</definedName>
    <definedName name="M12bnvl" localSheetId="4">'[39]CHITIET VL-NC-TT-3p'!#REF!</definedName>
    <definedName name="M12bnvl" localSheetId="0">'[39]CHITIET VL-NC-TT-3p'!#REF!</definedName>
    <definedName name="M12bnvl" localSheetId="1">'[39]CHITIET VL-NC-TT-3p'!#REF!</definedName>
    <definedName name="M12bnvl" localSheetId="6">'[39]CHITIET VL-NC-TT-3p'!#REF!</definedName>
    <definedName name="M12bnvl" localSheetId="7">'[39]CHITIET VL-NC-TT-3p'!#REF!</definedName>
    <definedName name="M12bnvl" localSheetId="2">'[39]CHITIET VL-NC-TT-3p'!#REF!</definedName>
    <definedName name="M12bnvl" localSheetId="3">'[39]CHITIET VL-NC-TT-3p'!#REF!</definedName>
    <definedName name="M12bnvl" localSheetId="5">'[39]CHITIET VL-NC-TT-3p'!#REF!</definedName>
    <definedName name="M12bnvl">'[39]CHITIET VL-NC-TT-3p'!#REF!</definedName>
    <definedName name="M12cbnc">'[57]CHITIET VL-NC'!$G$222</definedName>
    <definedName name="M12cbvl">'[57]CHITIET VL-NC'!$G$217</definedName>
    <definedName name="M142bnnc">'[57]CHITIET VL-NC'!$G$162</definedName>
    <definedName name="M142bnvl">'[57]CHITIET VL-NC'!$G$157</definedName>
    <definedName name="M14bb1p" localSheetId="4">#REF!</definedName>
    <definedName name="M14bb1p" localSheetId="0">#REF!</definedName>
    <definedName name="M14bb1p" localSheetId="1">#REF!</definedName>
    <definedName name="M14bb1p" localSheetId="6">#REF!</definedName>
    <definedName name="M14bb1p" localSheetId="7">#REF!</definedName>
    <definedName name="M14bb1p" localSheetId="2">#REF!</definedName>
    <definedName name="M14bb1p" localSheetId="3">#REF!</definedName>
    <definedName name="M14bb1p" localSheetId="5">#REF!</definedName>
    <definedName name="M14bb1p">#REF!</definedName>
    <definedName name="M14bbnc">'[57]CHITIET VL-NC'!$G$124</definedName>
    <definedName name="M14bbvc" localSheetId="4">'[39]CHITIET VL-NC-TT -1p'!#REF!</definedName>
    <definedName name="M14bbvc" localSheetId="0">'[39]CHITIET VL-NC-TT -1p'!#REF!</definedName>
    <definedName name="M14bbvc" localSheetId="1">'[39]CHITIET VL-NC-TT -1p'!#REF!</definedName>
    <definedName name="M14bbvc" localSheetId="6">'[39]CHITIET VL-NC-TT -1p'!#REF!</definedName>
    <definedName name="M14bbvc" localSheetId="7">'[39]CHITIET VL-NC-TT -1p'!#REF!</definedName>
    <definedName name="M14bbvc" localSheetId="2">'[39]CHITIET VL-NC-TT -1p'!#REF!</definedName>
    <definedName name="M14bbvc" localSheetId="3">'[39]CHITIET VL-NC-TT -1p'!#REF!</definedName>
    <definedName name="M14bbvc" localSheetId="5">'[39]CHITIET VL-NC-TT -1p'!#REF!</definedName>
    <definedName name="M14bbvc">'[39]CHITIET VL-NC-TT -1p'!#REF!</definedName>
    <definedName name="M14bbvl">'[57]CHITIET VL-NC'!$G$120</definedName>
    <definedName name="M8a" localSheetId="4">#REF!</definedName>
    <definedName name="M8a" localSheetId="0">#REF!</definedName>
    <definedName name="M8a" localSheetId="1">#REF!</definedName>
    <definedName name="M8a" localSheetId="6">#REF!</definedName>
    <definedName name="M8a" localSheetId="7">#REF!</definedName>
    <definedName name="M8a" localSheetId="2">#REF!</definedName>
    <definedName name="M8a" localSheetId="3">#REF!</definedName>
    <definedName name="M8a" localSheetId="5">#REF!</definedName>
    <definedName name="M8a">#REF!</definedName>
    <definedName name="M8aa" localSheetId="4">#REF!</definedName>
    <definedName name="M8aa" localSheetId="0">#REF!</definedName>
    <definedName name="M8aa" localSheetId="1">#REF!</definedName>
    <definedName name="M8aa" localSheetId="6">#REF!</definedName>
    <definedName name="M8aa" localSheetId="7">#REF!</definedName>
    <definedName name="M8aa" localSheetId="2">#REF!</definedName>
    <definedName name="M8aa" localSheetId="3">#REF!</definedName>
    <definedName name="M8aa" localSheetId="5">#REF!</definedName>
    <definedName name="M8aa">#REF!</definedName>
    <definedName name="m8aanc" localSheetId="4">#REF!</definedName>
    <definedName name="m8aanc" localSheetId="0">#REF!</definedName>
    <definedName name="m8aanc" localSheetId="1">#REF!</definedName>
    <definedName name="m8aanc" localSheetId="6">#REF!</definedName>
    <definedName name="m8aanc" localSheetId="7">#REF!</definedName>
    <definedName name="m8aanc" localSheetId="2">#REF!</definedName>
    <definedName name="m8aanc" localSheetId="3">#REF!</definedName>
    <definedName name="m8aanc" localSheetId="5">#REF!</definedName>
    <definedName name="m8aanc">#REF!</definedName>
    <definedName name="m8aavl" localSheetId="4">#REF!</definedName>
    <definedName name="m8aavl" localSheetId="0">#REF!</definedName>
    <definedName name="m8aavl" localSheetId="1">#REF!</definedName>
    <definedName name="m8aavl" localSheetId="6">#REF!</definedName>
    <definedName name="m8aavl" localSheetId="7">#REF!</definedName>
    <definedName name="m8aavl" localSheetId="2">#REF!</definedName>
    <definedName name="m8aavl" localSheetId="3">#REF!</definedName>
    <definedName name="m8aavl" localSheetId="5">#REF!</definedName>
    <definedName name="m8aavl">#REF!</definedName>
    <definedName name="m8amtc" localSheetId="4">[52]HT!#REF!</definedName>
    <definedName name="m8amtc" localSheetId="0">[52]HT!#REF!</definedName>
    <definedName name="m8amtc" localSheetId="1">[52]HT!#REF!</definedName>
    <definedName name="m8amtc" localSheetId="6">[53]HT!#REF!</definedName>
    <definedName name="m8amtc" localSheetId="7">[53]HT!#REF!</definedName>
    <definedName name="m8amtc" localSheetId="2">[53]HT!#REF!</definedName>
    <definedName name="m8amtc" localSheetId="3">[52]HT!#REF!</definedName>
    <definedName name="m8amtc" localSheetId="5">[53]HT!#REF!</definedName>
    <definedName name="m8amtc">[52]HT!#REF!</definedName>
    <definedName name="m8anc" localSheetId="4">'[7]lam-moi'!#REF!</definedName>
    <definedName name="m8anc" localSheetId="0">'[7]lam-moi'!#REF!</definedName>
    <definedName name="m8anc" localSheetId="1">'[7]lam-moi'!#REF!</definedName>
    <definedName name="m8anc" localSheetId="6">'[7]lam-moi'!#REF!</definedName>
    <definedName name="m8anc" localSheetId="7">'[7]lam-moi'!#REF!</definedName>
    <definedName name="m8anc" localSheetId="2">'[7]lam-moi'!#REF!</definedName>
    <definedName name="m8anc" localSheetId="3">'[7]lam-moi'!#REF!</definedName>
    <definedName name="m8anc" localSheetId="5">'[7]lam-moi'!#REF!</definedName>
    <definedName name="m8anc">'[7]lam-moi'!#REF!</definedName>
    <definedName name="m8avl" localSheetId="4">'[7]lam-moi'!#REF!</definedName>
    <definedName name="m8avl" localSheetId="0">'[7]lam-moi'!#REF!</definedName>
    <definedName name="m8avl" localSheetId="1">'[7]lam-moi'!#REF!</definedName>
    <definedName name="m8avl" localSheetId="6">'[7]lam-moi'!#REF!</definedName>
    <definedName name="m8avl" localSheetId="7">'[7]lam-moi'!#REF!</definedName>
    <definedName name="m8avl" localSheetId="2">'[7]lam-moi'!#REF!</definedName>
    <definedName name="m8avl" localSheetId="3">'[7]lam-moi'!#REF!</definedName>
    <definedName name="m8avl" localSheetId="5">'[7]lam-moi'!#REF!</definedName>
    <definedName name="m8avl">'[7]lam-moi'!#REF!</definedName>
    <definedName name="Ma3pnc" localSheetId="4">#REF!</definedName>
    <definedName name="Ma3pnc" localSheetId="0">#REF!</definedName>
    <definedName name="Ma3pnc" localSheetId="1">#REF!</definedName>
    <definedName name="Ma3pnc" localSheetId="6">#REF!</definedName>
    <definedName name="Ma3pnc" localSheetId="7">#REF!</definedName>
    <definedName name="Ma3pnc" localSheetId="2">#REF!</definedName>
    <definedName name="Ma3pnc" localSheetId="3">#REF!</definedName>
    <definedName name="Ma3pnc" localSheetId="5">#REF!</definedName>
    <definedName name="Ma3pnc">#REF!</definedName>
    <definedName name="Ma3pvl" localSheetId="4">#REF!</definedName>
    <definedName name="Ma3pvl" localSheetId="0">#REF!</definedName>
    <definedName name="Ma3pvl" localSheetId="1">#REF!</definedName>
    <definedName name="Ma3pvl" localSheetId="6">#REF!</definedName>
    <definedName name="Ma3pvl" localSheetId="7">#REF!</definedName>
    <definedName name="Ma3pvl" localSheetId="2">#REF!</definedName>
    <definedName name="Ma3pvl" localSheetId="3">#REF!</definedName>
    <definedName name="Ma3pvl" localSheetId="5">#REF!</definedName>
    <definedName name="Ma3pvl">#REF!</definedName>
    <definedName name="Maa3pnc" localSheetId="4">#REF!</definedName>
    <definedName name="Maa3pnc" localSheetId="0">#REF!</definedName>
    <definedName name="Maa3pnc" localSheetId="1">#REF!</definedName>
    <definedName name="Maa3pnc" localSheetId="6">#REF!</definedName>
    <definedName name="Maa3pnc" localSheetId="7">#REF!</definedName>
    <definedName name="Maa3pnc" localSheetId="2">#REF!</definedName>
    <definedName name="Maa3pnc" localSheetId="3">#REF!</definedName>
    <definedName name="Maa3pnc" localSheetId="5">#REF!</definedName>
    <definedName name="Maa3pnc">#REF!</definedName>
    <definedName name="Maa3pvl" localSheetId="4">#REF!</definedName>
    <definedName name="Maa3pvl" localSheetId="0">#REF!</definedName>
    <definedName name="Maa3pvl" localSheetId="1">#REF!</definedName>
    <definedName name="Maa3pvl" localSheetId="6">#REF!</definedName>
    <definedName name="Maa3pvl" localSheetId="7">#REF!</definedName>
    <definedName name="Maa3pvl" localSheetId="2">#REF!</definedName>
    <definedName name="Maa3pvl" localSheetId="3">#REF!</definedName>
    <definedName name="Maa3pvl" localSheetId="5">#REF!</definedName>
    <definedName name="Maa3pvl">#REF!</definedName>
    <definedName name="MADONGIA" localSheetId="6">[48]TienLuong!$F$6:$F$2175</definedName>
    <definedName name="MADONGIA" localSheetId="7">[48]TienLuong!$F$6:$F$2175</definedName>
    <definedName name="MADONGIA" localSheetId="2">[48]TienLuong!$F$6:$F$2175</definedName>
    <definedName name="MADONGIA" localSheetId="5">[48]TienLuong!$F$6:$F$2175</definedName>
    <definedName name="MADONGIA">[49]TienLuong!$F$6:$F$2175</definedName>
    <definedName name="MAJ_CON_EQP" localSheetId="4">#REF!</definedName>
    <definedName name="MAJ_CON_EQP" localSheetId="0">#REF!</definedName>
    <definedName name="MAJ_CON_EQP" localSheetId="1">#REF!</definedName>
    <definedName name="MAJ_CON_EQP" localSheetId="6">#REF!</definedName>
    <definedName name="MAJ_CON_EQP" localSheetId="7">#REF!</definedName>
    <definedName name="MAJ_CON_EQP" localSheetId="2">#REF!</definedName>
    <definedName name="MAJ_CON_EQP" localSheetId="3">#REF!</definedName>
    <definedName name="MAJ_CON_EQP" localSheetId="5">#REF!</definedName>
    <definedName name="MAJ_CON_EQP">#REF!</definedName>
    <definedName name="mat">[58]Tke!$AD$10:$AR$96</definedName>
    <definedName name="MAVANKHUON" localSheetId="4">#REF!</definedName>
    <definedName name="MAVANKHUON" localSheetId="0">#REF!</definedName>
    <definedName name="MAVANKHUON" localSheetId="1">#REF!</definedName>
    <definedName name="MAVANKHUON" localSheetId="6">#REF!</definedName>
    <definedName name="MAVANKHUON" localSheetId="7">#REF!</definedName>
    <definedName name="MAVANKHUON" localSheetId="2">#REF!</definedName>
    <definedName name="MAVANKHUON" localSheetId="3">#REF!</definedName>
    <definedName name="MAVANKHUON" localSheetId="5">#REF!</definedName>
    <definedName name="MAVANKHUON">#REF!</definedName>
    <definedName name="MAVL" localSheetId="6">'[59]Dinh Muc VT'!$F$4:$F$848</definedName>
    <definedName name="MAVL" localSheetId="7">'[59]Dinh Muc VT'!$F$4:$F$848</definedName>
    <definedName name="MAVL" localSheetId="2">'[59]Dinh Muc VT'!$F$4:$F$848</definedName>
    <definedName name="MAVL" localSheetId="5">'[59]Dinh Muc VT'!$F$4:$F$848</definedName>
    <definedName name="MAVL">'[60]Dinh Muc VT'!$F$4:$F$848</definedName>
    <definedName name="MAVLD">[47]ChiTietDZ!$D$8:$D$1296</definedName>
    <definedName name="MAVLD1">[47]VuaBT!$B$7:$B$63</definedName>
    <definedName name="MAVLTHDN" localSheetId="4">#REF!</definedName>
    <definedName name="MAVLTHDN" localSheetId="0">#REF!</definedName>
    <definedName name="MAVLTHDN" localSheetId="1">#REF!</definedName>
    <definedName name="MAVLTHDN" localSheetId="6">#REF!</definedName>
    <definedName name="MAVLTHDN" localSheetId="7">#REF!</definedName>
    <definedName name="MAVLTHDN" localSheetId="2">#REF!</definedName>
    <definedName name="MAVLTHDN" localSheetId="3">#REF!</definedName>
    <definedName name="MAVLTHDN" localSheetId="5">#REF!</definedName>
    <definedName name="MAVLTHDN">#REF!</definedName>
    <definedName name="Mba1p" localSheetId="4">#REF!</definedName>
    <definedName name="Mba1p" localSheetId="0">#REF!</definedName>
    <definedName name="Mba1p" localSheetId="1">#REF!</definedName>
    <definedName name="Mba1p" localSheetId="6">#REF!</definedName>
    <definedName name="Mba1p" localSheetId="7">#REF!</definedName>
    <definedName name="Mba1p" localSheetId="2">#REF!</definedName>
    <definedName name="Mba1p" localSheetId="3">#REF!</definedName>
    <definedName name="Mba1p" localSheetId="5">#REF!</definedName>
    <definedName name="Mba1p">#REF!</definedName>
    <definedName name="Mba3p" localSheetId="4">#REF!</definedName>
    <definedName name="Mba3p" localSheetId="0">#REF!</definedName>
    <definedName name="Mba3p" localSheetId="1">#REF!</definedName>
    <definedName name="Mba3p" localSheetId="6">#REF!</definedName>
    <definedName name="Mba3p" localSheetId="7">#REF!</definedName>
    <definedName name="Mba3p" localSheetId="2">#REF!</definedName>
    <definedName name="Mba3p" localSheetId="3">#REF!</definedName>
    <definedName name="Mba3p" localSheetId="5">#REF!</definedName>
    <definedName name="Mba3p">#REF!</definedName>
    <definedName name="Mbb3p" localSheetId="4">#REF!</definedName>
    <definedName name="Mbb3p" localSheetId="0">#REF!</definedName>
    <definedName name="Mbb3p" localSheetId="1">#REF!</definedName>
    <definedName name="Mbb3p" localSheetId="6">#REF!</definedName>
    <definedName name="Mbb3p" localSheetId="7">#REF!</definedName>
    <definedName name="Mbb3p" localSheetId="2">#REF!</definedName>
    <definedName name="Mbb3p" localSheetId="3">#REF!</definedName>
    <definedName name="Mbb3p" localSheetId="5">#REF!</definedName>
    <definedName name="Mbb3p">#REF!</definedName>
    <definedName name="Mbn1p" localSheetId="6">'[61]TDTKP (2)'!$L$290</definedName>
    <definedName name="Mbn1p" localSheetId="7">'[61]TDTKP (2)'!$L$290</definedName>
    <definedName name="Mbn1p" localSheetId="2">'[61]TDTKP (2)'!$L$290</definedName>
    <definedName name="Mbn1p" localSheetId="5">'[61]TDTKP (2)'!$L$290</definedName>
    <definedName name="Mbn1p">'[62]TDTKP (2)'!$L$290</definedName>
    <definedName name="MBnc" localSheetId="4">'[39]CHITIET VL-NC-TT-3p'!#REF!</definedName>
    <definedName name="MBnc" localSheetId="0">'[39]CHITIET VL-NC-TT-3p'!#REF!</definedName>
    <definedName name="MBnc" localSheetId="1">'[39]CHITIET VL-NC-TT-3p'!#REF!</definedName>
    <definedName name="MBnc" localSheetId="6">'[39]CHITIET VL-NC-TT-3p'!#REF!</definedName>
    <definedName name="MBnc" localSheetId="7">'[39]CHITIET VL-NC-TT-3p'!#REF!</definedName>
    <definedName name="MBnc" localSheetId="2">'[39]CHITIET VL-NC-TT-3p'!#REF!</definedName>
    <definedName name="MBnc" localSheetId="3">'[39]CHITIET VL-NC-TT-3p'!#REF!</definedName>
    <definedName name="MBnc" localSheetId="5">'[39]CHITIET VL-NC-TT-3p'!#REF!</definedName>
    <definedName name="MBnc">'[39]CHITIET VL-NC-TT-3p'!#REF!</definedName>
    <definedName name="MBvl" localSheetId="4">'[39]CHITIET VL-NC-TT-3p'!#REF!</definedName>
    <definedName name="MBvl" localSheetId="0">'[39]CHITIET VL-NC-TT-3p'!#REF!</definedName>
    <definedName name="MBvl" localSheetId="1">'[39]CHITIET VL-NC-TT-3p'!#REF!</definedName>
    <definedName name="MBvl" localSheetId="6">'[39]CHITIET VL-NC-TT-3p'!#REF!</definedName>
    <definedName name="MBvl" localSheetId="7">'[39]CHITIET VL-NC-TT-3p'!#REF!</definedName>
    <definedName name="MBvl" localSheetId="2">'[39]CHITIET VL-NC-TT-3p'!#REF!</definedName>
    <definedName name="MBvl" localSheetId="3">'[39]CHITIET VL-NC-TT-3p'!#REF!</definedName>
    <definedName name="MBvl" localSheetId="5">'[39]CHITIET VL-NC-TT-3p'!#REF!</definedName>
    <definedName name="MBvl">'[39]CHITIET VL-NC-TT-3p'!#REF!</definedName>
    <definedName name="MG_A" localSheetId="4">#REF!</definedName>
    <definedName name="MG_A" localSheetId="0">#REF!</definedName>
    <definedName name="MG_A" localSheetId="1">#REF!</definedName>
    <definedName name="MG_A" localSheetId="6">#REF!</definedName>
    <definedName name="MG_A" localSheetId="7">#REF!</definedName>
    <definedName name="MG_A" localSheetId="2">#REF!</definedName>
    <definedName name="MG_A" localSheetId="3">#REF!</definedName>
    <definedName name="MG_A" localSheetId="5">#REF!</definedName>
    <definedName name="MG_A">#REF!</definedName>
    <definedName name="mmm" localSheetId="4">[7]giathanh1!#REF!</definedName>
    <definedName name="mmm" localSheetId="0">[7]giathanh1!#REF!</definedName>
    <definedName name="mmm" localSheetId="1">[7]giathanh1!#REF!</definedName>
    <definedName name="mmm" localSheetId="6">[7]giathanh1!#REF!</definedName>
    <definedName name="mmm" localSheetId="7">[7]giathanh1!#REF!</definedName>
    <definedName name="mmm" localSheetId="2">[7]giathanh1!#REF!</definedName>
    <definedName name="mmm" localSheetId="3">[7]giathanh1!#REF!</definedName>
    <definedName name="mmm" localSheetId="5">[7]giathanh1!#REF!</definedName>
    <definedName name="mmm">[7]giathanh1!#REF!</definedName>
    <definedName name="Moùng" localSheetId="4">#REF!</definedName>
    <definedName name="Moùng" localSheetId="0">#REF!</definedName>
    <definedName name="Moùng" localSheetId="1">#REF!</definedName>
    <definedName name="Moùng" localSheetId="6">#REF!</definedName>
    <definedName name="Moùng" localSheetId="7">#REF!</definedName>
    <definedName name="Moùng" localSheetId="2">#REF!</definedName>
    <definedName name="Moùng" localSheetId="3">#REF!</definedName>
    <definedName name="Moùng" localSheetId="5">#REF!</definedName>
    <definedName name="Moùng">#REF!</definedName>
    <definedName name="mp1x25" localSheetId="4">'[7]dongia (2)'!#REF!</definedName>
    <definedName name="mp1x25" localSheetId="0">'[7]dongia (2)'!#REF!</definedName>
    <definedName name="mp1x25" localSheetId="1">'[7]dongia (2)'!#REF!</definedName>
    <definedName name="mp1x25" localSheetId="6">'[7]dongia (2)'!#REF!</definedName>
    <definedName name="mp1x25" localSheetId="7">'[7]dongia (2)'!#REF!</definedName>
    <definedName name="mp1x25" localSheetId="2">'[7]dongia (2)'!#REF!</definedName>
    <definedName name="mp1x25" localSheetId="3">'[7]dongia (2)'!#REF!</definedName>
    <definedName name="mp1x25" localSheetId="5">'[7]dongia (2)'!#REF!</definedName>
    <definedName name="mp1x25">'[7]dongia (2)'!#REF!</definedName>
    <definedName name="MSCT" localSheetId="4">#REF!</definedName>
    <definedName name="MSCT" localSheetId="0">#REF!</definedName>
    <definedName name="MSCT" localSheetId="1">#REF!</definedName>
    <definedName name="MSCT" localSheetId="6">#REF!</definedName>
    <definedName name="MSCT" localSheetId="7">#REF!</definedName>
    <definedName name="MSCT" localSheetId="2">#REF!</definedName>
    <definedName name="MSCT" localSheetId="3">#REF!</definedName>
    <definedName name="MSCT" localSheetId="5">#REF!</definedName>
    <definedName name="MSCT">#REF!</definedName>
    <definedName name="MTC1P" localSheetId="4">'[39]TONG HOP VL-NC TT'!#REF!</definedName>
    <definedName name="MTC1P" localSheetId="0">'[39]TONG HOP VL-NC TT'!#REF!</definedName>
    <definedName name="MTC1P" localSheetId="1">'[39]TONG HOP VL-NC TT'!#REF!</definedName>
    <definedName name="MTC1P" localSheetId="6">'[39]TONG HOP VL-NC TT'!#REF!</definedName>
    <definedName name="MTC1P" localSheetId="7">'[39]TONG HOP VL-NC TT'!#REF!</definedName>
    <definedName name="MTC1P" localSheetId="2">'[39]TONG HOP VL-NC TT'!#REF!</definedName>
    <definedName name="MTC1P" localSheetId="3">'[39]TONG HOP VL-NC TT'!#REF!</definedName>
    <definedName name="MTC1P" localSheetId="5">'[39]TONG HOP VL-NC TT'!#REF!</definedName>
    <definedName name="MTC1P">'[39]TONG HOP VL-NC TT'!#REF!</definedName>
    <definedName name="MTC3P" localSheetId="4">'[39]TONG HOP VL-NC TT'!#REF!</definedName>
    <definedName name="MTC3P" localSheetId="0">'[39]TONG HOP VL-NC TT'!#REF!</definedName>
    <definedName name="MTC3P" localSheetId="1">'[39]TONG HOP VL-NC TT'!#REF!</definedName>
    <definedName name="MTC3P" localSheetId="6">'[39]TONG HOP VL-NC TT'!#REF!</definedName>
    <definedName name="MTC3P" localSheetId="7">'[39]TONG HOP VL-NC TT'!#REF!</definedName>
    <definedName name="MTC3P" localSheetId="2">'[39]TONG HOP VL-NC TT'!#REF!</definedName>
    <definedName name="MTC3P" localSheetId="3">'[39]TONG HOP VL-NC TT'!#REF!</definedName>
    <definedName name="MTC3P" localSheetId="5">'[39]TONG HOP VL-NC TT'!#REF!</definedName>
    <definedName name="MTC3P">'[39]TONG HOP VL-NC TT'!#REF!</definedName>
    <definedName name="MTCHC" localSheetId="6">[63]TNHCHINH!$K$38</definedName>
    <definedName name="MTCHC" localSheetId="7">[63]TNHCHINH!$K$38</definedName>
    <definedName name="MTCHC" localSheetId="2">[63]TNHCHINH!$K$38</definedName>
    <definedName name="MTCHC" localSheetId="5">[63]TNHCHINH!$K$38</definedName>
    <definedName name="MTCHC">[64]TNHCHINH!$K$38</definedName>
    <definedName name="MTCMB" localSheetId="4">'[39]CHITIET VL-NC-TT-3p'!#REF!</definedName>
    <definedName name="MTCMB" localSheetId="0">'[39]CHITIET VL-NC-TT-3p'!#REF!</definedName>
    <definedName name="MTCMB" localSheetId="1">'[39]CHITIET VL-NC-TT-3p'!#REF!</definedName>
    <definedName name="MTCMB" localSheetId="6">'[39]CHITIET VL-NC-TT-3p'!#REF!</definedName>
    <definedName name="MTCMB" localSheetId="7">'[39]CHITIET VL-NC-TT-3p'!#REF!</definedName>
    <definedName name="MTCMB" localSheetId="2">'[39]CHITIET VL-NC-TT-3p'!#REF!</definedName>
    <definedName name="MTCMB" localSheetId="3">'[39]CHITIET VL-NC-TT-3p'!#REF!</definedName>
    <definedName name="MTCMB" localSheetId="5">'[39]CHITIET VL-NC-TT-3p'!#REF!</definedName>
    <definedName name="MTCMB">'[39]CHITIET VL-NC-TT-3p'!#REF!</definedName>
    <definedName name="MTMAC12" localSheetId="4">#REF!</definedName>
    <definedName name="MTMAC12" localSheetId="0">#REF!</definedName>
    <definedName name="MTMAC12" localSheetId="1">#REF!</definedName>
    <definedName name="MTMAC12" localSheetId="6">#REF!</definedName>
    <definedName name="MTMAC12" localSheetId="7">#REF!</definedName>
    <definedName name="MTMAC12" localSheetId="2">#REF!</definedName>
    <definedName name="MTMAC12" localSheetId="3">#REF!</definedName>
    <definedName name="MTMAC12" localSheetId="5">#REF!</definedName>
    <definedName name="MTMAC12">#REF!</definedName>
    <definedName name="mtr" localSheetId="4">'[7]TH XL'!#REF!</definedName>
    <definedName name="mtr" localSheetId="0">'[7]TH XL'!#REF!</definedName>
    <definedName name="mtr" localSheetId="1">'[7]TH XL'!#REF!</definedName>
    <definedName name="mtr" localSheetId="6">'[7]TH XL'!#REF!</definedName>
    <definedName name="mtr" localSheetId="7">'[7]TH XL'!#REF!</definedName>
    <definedName name="mtr" localSheetId="2">'[7]TH XL'!#REF!</definedName>
    <definedName name="mtr" localSheetId="3">'[7]TH XL'!#REF!</definedName>
    <definedName name="mtr" localSheetId="5">'[7]TH XL'!#REF!</definedName>
    <definedName name="mtr">'[7]TH XL'!#REF!</definedName>
    <definedName name="mtram" localSheetId="4">#REF!</definedName>
    <definedName name="mtram" localSheetId="0">#REF!</definedName>
    <definedName name="mtram" localSheetId="1">#REF!</definedName>
    <definedName name="mtram" localSheetId="6">#REF!</definedName>
    <definedName name="mtram" localSheetId="7">#REF!</definedName>
    <definedName name="mtram" localSheetId="2">#REF!</definedName>
    <definedName name="mtram" localSheetId="3">#REF!</definedName>
    <definedName name="mtram" localSheetId="5">#REF!</definedName>
    <definedName name="mtram">#REF!</definedName>
    <definedName name="n" localSheetId="4">#REF!</definedName>
    <definedName name="n" localSheetId="0">#REF!</definedName>
    <definedName name="n" localSheetId="1">#REF!</definedName>
    <definedName name="n" localSheetId="6">#REF!</definedName>
    <definedName name="n" localSheetId="7">#REF!</definedName>
    <definedName name="n" localSheetId="2">#REF!</definedName>
    <definedName name="n" localSheetId="3">#REF!</definedName>
    <definedName name="n" localSheetId="5">#REF!</definedName>
    <definedName name="n">#REF!</definedName>
    <definedName name="N1IN" localSheetId="6">'[23]TONGKE3p '!$U$295</definedName>
    <definedName name="N1IN" localSheetId="7">'[23]TONGKE3p '!$U$295</definedName>
    <definedName name="N1IN" localSheetId="2">'[23]TONGKE3p '!$U$295</definedName>
    <definedName name="N1IN" localSheetId="5">'[23]TONGKE3p '!$U$295</definedName>
    <definedName name="N1IN">'[24]TONGKE3p '!$U$295</definedName>
    <definedName name="n1pig" localSheetId="4">#REF!</definedName>
    <definedName name="n1pig" localSheetId="0">#REF!</definedName>
    <definedName name="n1pig" localSheetId="1">#REF!</definedName>
    <definedName name="n1pig" localSheetId="6">#REF!</definedName>
    <definedName name="n1pig" localSheetId="7">#REF!</definedName>
    <definedName name="n1pig" localSheetId="2">#REF!</definedName>
    <definedName name="n1pig" localSheetId="3">#REF!</definedName>
    <definedName name="n1pig" localSheetId="5">#REF!</definedName>
    <definedName name="n1pig">#REF!</definedName>
    <definedName name="N1pIGnc" localSheetId="4">#REF!</definedName>
    <definedName name="N1pIGnc" localSheetId="0">#REF!</definedName>
    <definedName name="N1pIGnc" localSheetId="1">#REF!</definedName>
    <definedName name="N1pIGnc" localSheetId="6">#REF!</definedName>
    <definedName name="N1pIGnc" localSheetId="7">#REF!</definedName>
    <definedName name="N1pIGnc" localSheetId="2">#REF!</definedName>
    <definedName name="N1pIGnc" localSheetId="3">#REF!</definedName>
    <definedName name="N1pIGnc" localSheetId="5">#REF!</definedName>
    <definedName name="N1pIGnc">#REF!</definedName>
    <definedName name="N1pIGvc" localSheetId="4">#REF!</definedName>
    <definedName name="N1pIGvc" localSheetId="0">#REF!</definedName>
    <definedName name="N1pIGvc" localSheetId="1">#REF!</definedName>
    <definedName name="N1pIGvc" localSheetId="6">#REF!</definedName>
    <definedName name="N1pIGvc" localSheetId="7">#REF!</definedName>
    <definedName name="N1pIGvc" localSheetId="2">#REF!</definedName>
    <definedName name="N1pIGvc" localSheetId="3">#REF!</definedName>
    <definedName name="N1pIGvc" localSheetId="5">#REF!</definedName>
    <definedName name="N1pIGvc">#REF!</definedName>
    <definedName name="N1pIGvl" localSheetId="4">#REF!</definedName>
    <definedName name="N1pIGvl" localSheetId="0">#REF!</definedName>
    <definedName name="N1pIGvl" localSheetId="1">#REF!</definedName>
    <definedName name="N1pIGvl" localSheetId="6">#REF!</definedName>
    <definedName name="N1pIGvl" localSheetId="7">#REF!</definedName>
    <definedName name="N1pIGvl" localSheetId="2">#REF!</definedName>
    <definedName name="N1pIGvl" localSheetId="3">#REF!</definedName>
    <definedName name="N1pIGvl" localSheetId="5">#REF!</definedName>
    <definedName name="N1pIGvl">#REF!</definedName>
    <definedName name="n1pind" localSheetId="4">#REF!</definedName>
    <definedName name="n1pind" localSheetId="0">#REF!</definedName>
    <definedName name="n1pind" localSheetId="1">#REF!</definedName>
    <definedName name="n1pind" localSheetId="6">#REF!</definedName>
    <definedName name="n1pind" localSheetId="7">#REF!</definedName>
    <definedName name="n1pind" localSheetId="2">#REF!</definedName>
    <definedName name="n1pind" localSheetId="3">#REF!</definedName>
    <definedName name="n1pind" localSheetId="5">#REF!</definedName>
    <definedName name="n1pind">#REF!</definedName>
    <definedName name="N1pINDnc" localSheetId="4">#REF!</definedName>
    <definedName name="N1pINDnc" localSheetId="0">#REF!</definedName>
    <definedName name="N1pINDnc" localSheetId="1">#REF!</definedName>
    <definedName name="N1pINDnc" localSheetId="6">#REF!</definedName>
    <definedName name="N1pINDnc" localSheetId="7">#REF!</definedName>
    <definedName name="N1pINDnc" localSheetId="2">#REF!</definedName>
    <definedName name="N1pINDnc" localSheetId="3">#REF!</definedName>
    <definedName name="N1pINDnc" localSheetId="5">#REF!</definedName>
    <definedName name="N1pINDnc">#REF!</definedName>
    <definedName name="N1pINDvc" localSheetId="4">#REF!</definedName>
    <definedName name="N1pINDvc" localSheetId="0">#REF!</definedName>
    <definedName name="N1pINDvc" localSheetId="1">#REF!</definedName>
    <definedName name="N1pINDvc" localSheetId="6">#REF!</definedName>
    <definedName name="N1pINDvc" localSheetId="7">#REF!</definedName>
    <definedName name="N1pINDvc" localSheetId="2">#REF!</definedName>
    <definedName name="N1pINDvc" localSheetId="3">#REF!</definedName>
    <definedName name="N1pINDvc" localSheetId="5">#REF!</definedName>
    <definedName name="N1pINDvc">#REF!</definedName>
    <definedName name="N1pINDvl" localSheetId="4">#REF!</definedName>
    <definedName name="N1pINDvl" localSheetId="0">#REF!</definedName>
    <definedName name="N1pINDvl" localSheetId="1">#REF!</definedName>
    <definedName name="N1pINDvl" localSheetId="6">#REF!</definedName>
    <definedName name="N1pINDvl" localSheetId="7">#REF!</definedName>
    <definedName name="N1pINDvl" localSheetId="2">#REF!</definedName>
    <definedName name="N1pINDvl" localSheetId="3">#REF!</definedName>
    <definedName name="N1pINDvl" localSheetId="5">#REF!</definedName>
    <definedName name="N1pINDvl">#REF!</definedName>
    <definedName name="n1ping" localSheetId="4">#REF!</definedName>
    <definedName name="n1ping" localSheetId="0">#REF!</definedName>
    <definedName name="n1ping" localSheetId="1">#REF!</definedName>
    <definedName name="n1ping" localSheetId="6">#REF!</definedName>
    <definedName name="n1ping" localSheetId="7">#REF!</definedName>
    <definedName name="n1ping" localSheetId="2">#REF!</definedName>
    <definedName name="n1ping" localSheetId="3">#REF!</definedName>
    <definedName name="n1ping" localSheetId="5">#REF!</definedName>
    <definedName name="n1ping">#REF!</definedName>
    <definedName name="N1pINGnc" localSheetId="4">'[54]CHITIET VL-NC-TT -1p'!#REF!</definedName>
    <definedName name="N1pINGnc" localSheetId="0">'[54]CHITIET VL-NC-TT -1p'!#REF!</definedName>
    <definedName name="N1pINGnc" localSheetId="1">'[54]CHITIET VL-NC-TT -1p'!#REF!</definedName>
    <definedName name="N1pINGnc" localSheetId="6">'[55]CHITIET VL-NC-TT -1p'!#REF!</definedName>
    <definedName name="N1pINGnc" localSheetId="7">'[55]CHITIET VL-NC-TT -1p'!#REF!</definedName>
    <definedName name="N1pINGnc" localSheetId="2">'[55]CHITIET VL-NC-TT -1p'!#REF!</definedName>
    <definedName name="N1pINGnc" localSheetId="3">'[54]CHITIET VL-NC-TT -1p'!#REF!</definedName>
    <definedName name="N1pINGnc" localSheetId="5">'[55]CHITIET VL-NC-TT -1p'!#REF!</definedName>
    <definedName name="N1pINGnc">'[54]CHITIET VL-NC-TT -1p'!#REF!</definedName>
    <definedName name="N1pINGvc" localSheetId="4">#REF!</definedName>
    <definedName name="N1pINGvc" localSheetId="0">#REF!</definedName>
    <definedName name="N1pINGvc" localSheetId="1">#REF!</definedName>
    <definedName name="N1pINGvc" localSheetId="6">#REF!</definedName>
    <definedName name="N1pINGvc" localSheetId="7">#REF!</definedName>
    <definedName name="N1pINGvc" localSheetId="2">#REF!</definedName>
    <definedName name="N1pINGvc" localSheetId="3">#REF!</definedName>
    <definedName name="N1pINGvc" localSheetId="5">#REF!</definedName>
    <definedName name="N1pINGvc">#REF!</definedName>
    <definedName name="N1pINGvl" localSheetId="4">'[54]CHITIET VL-NC-TT -1p'!#REF!</definedName>
    <definedName name="N1pINGvl" localSheetId="0">'[54]CHITIET VL-NC-TT -1p'!#REF!</definedName>
    <definedName name="N1pINGvl" localSheetId="1">'[54]CHITIET VL-NC-TT -1p'!#REF!</definedName>
    <definedName name="N1pINGvl" localSheetId="6">'[55]CHITIET VL-NC-TT -1p'!#REF!</definedName>
    <definedName name="N1pINGvl" localSheetId="7">'[55]CHITIET VL-NC-TT -1p'!#REF!</definedName>
    <definedName name="N1pINGvl" localSheetId="2">'[55]CHITIET VL-NC-TT -1p'!#REF!</definedName>
    <definedName name="N1pINGvl" localSheetId="3">'[54]CHITIET VL-NC-TT -1p'!#REF!</definedName>
    <definedName name="N1pINGvl" localSheetId="5">'[55]CHITIET VL-NC-TT -1p'!#REF!</definedName>
    <definedName name="N1pINGvl">'[54]CHITIET VL-NC-TT -1p'!#REF!</definedName>
    <definedName name="n1pint" localSheetId="4">#REF!</definedName>
    <definedName name="n1pint" localSheetId="0">#REF!</definedName>
    <definedName name="n1pint" localSheetId="1">#REF!</definedName>
    <definedName name="n1pint" localSheetId="6">#REF!</definedName>
    <definedName name="n1pint" localSheetId="7">#REF!</definedName>
    <definedName name="n1pint" localSheetId="2">#REF!</definedName>
    <definedName name="n1pint" localSheetId="3">#REF!</definedName>
    <definedName name="n1pint" localSheetId="5">#REF!</definedName>
    <definedName name="n1pint">#REF!</definedName>
    <definedName name="N1pINTnc" localSheetId="4">'[39]CHITIET VL-NC-TT -1p'!#REF!</definedName>
    <definedName name="N1pINTnc" localSheetId="0">'[39]CHITIET VL-NC-TT -1p'!#REF!</definedName>
    <definedName name="N1pINTnc" localSheetId="1">'[39]CHITIET VL-NC-TT -1p'!#REF!</definedName>
    <definedName name="N1pINTnc" localSheetId="6">'[39]CHITIET VL-NC-TT -1p'!#REF!</definedName>
    <definedName name="N1pINTnc" localSheetId="7">'[39]CHITIET VL-NC-TT -1p'!#REF!</definedName>
    <definedName name="N1pINTnc" localSheetId="2">'[39]CHITIET VL-NC-TT -1p'!#REF!</definedName>
    <definedName name="N1pINTnc" localSheetId="3">'[39]CHITIET VL-NC-TT -1p'!#REF!</definedName>
    <definedName name="N1pINTnc" localSheetId="5">'[39]CHITIET VL-NC-TT -1p'!#REF!</definedName>
    <definedName name="N1pINTnc">'[39]CHITIET VL-NC-TT -1p'!#REF!</definedName>
    <definedName name="N1pINTvc" localSheetId="4">'[39]CHITIET VL-NC-TT -1p'!#REF!</definedName>
    <definedName name="N1pINTvc" localSheetId="0">'[39]CHITIET VL-NC-TT -1p'!#REF!</definedName>
    <definedName name="N1pINTvc" localSheetId="1">'[39]CHITIET VL-NC-TT -1p'!#REF!</definedName>
    <definedName name="N1pINTvc" localSheetId="6">'[39]CHITIET VL-NC-TT -1p'!#REF!</definedName>
    <definedName name="N1pINTvc" localSheetId="7">'[39]CHITIET VL-NC-TT -1p'!#REF!</definedName>
    <definedName name="N1pINTvc" localSheetId="2">'[39]CHITIET VL-NC-TT -1p'!#REF!</definedName>
    <definedName name="N1pINTvc" localSheetId="3">'[39]CHITIET VL-NC-TT -1p'!#REF!</definedName>
    <definedName name="N1pINTvc" localSheetId="5">'[39]CHITIET VL-NC-TT -1p'!#REF!</definedName>
    <definedName name="N1pINTvc">'[39]CHITIET VL-NC-TT -1p'!#REF!</definedName>
    <definedName name="N1pINTvl" localSheetId="4">'[39]CHITIET VL-NC-TT -1p'!#REF!</definedName>
    <definedName name="N1pINTvl" localSheetId="0">'[39]CHITIET VL-NC-TT -1p'!#REF!</definedName>
    <definedName name="N1pINTvl" localSheetId="1">'[39]CHITIET VL-NC-TT -1p'!#REF!</definedName>
    <definedName name="N1pINTvl" localSheetId="6">'[39]CHITIET VL-NC-TT -1p'!#REF!</definedName>
    <definedName name="N1pINTvl" localSheetId="7">'[39]CHITIET VL-NC-TT -1p'!#REF!</definedName>
    <definedName name="N1pINTvl" localSheetId="2">'[39]CHITIET VL-NC-TT -1p'!#REF!</definedName>
    <definedName name="N1pINTvl" localSheetId="3">'[39]CHITIET VL-NC-TT -1p'!#REF!</definedName>
    <definedName name="N1pINTvl" localSheetId="5">'[39]CHITIET VL-NC-TT -1p'!#REF!</definedName>
    <definedName name="N1pINTvl">'[39]CHITIET VL-NC-TT -1p'!#REF!</definedName>
    <definedName name="N1pNLnc" localSheetId="4">'[39]CHITIET VL-NC-TT -1p'!#REF!</definedName>
    <definedName name="N1pNLnc" localSheetId="0">'[39]CHITIET VL-NC-TT -1p'!#REF!</definedName>
    <definedName name="N1pNLnc" localSheetId="1">'[39]CHITIET VL-NC-TT -1p'!#REF!</definedName>
    <definedName name="N1pNLnc" localSheetId="6">'[39]CHITIET VL-NC-TT -1p'!#REF!</definedName>
    <definedName name="N1pNLnc" localSheetId="7">'[39]CHITIET VL-NC-TT -1p'!#REF!</definedName>
    <definedName name="N1pNLnc" localSheetId="2">'[39]CHITIET VL-NC-TT -1p'!#REF!</definedName>
    <definedName name="N1pNLnc" localSheetId="3">'[39]CHITIET VL-NC-TT -1p'!#REF!</definedName>
    <definedName name="N1pNLnc" localSheetId="5">'[39]CHITIET VL-NC-TT -1p'!#REF!</definedName>
    <definedName name="N1pNLnc">'[39]CHITIET VL-NC-TT -1p'!#REF!</definedName>
    <definedName name="N1pNLvc" localSheetId="4">'[39]CHITIET VL-NC-TT -1p'!#REF!</definedName>
    <definedName name="N1pNLvc" localSheetId="0">'[39]CHITIET VL-NC-TT -1p'!#REF!</definedName>
    <definedName name="N1pNLvc" localSheetId="1">'[39]CHITIET VL-NC-TT -1p'!#REF!</definedName>
    <definedName name="N1pNLvc" localSheetId="6">'[39]CHITIET VL-NC-TT -1p'!#REF!</definedName>
    <definedName name="N1pNLvc" localSheetId="7">'[39]CHITIET VL-NC-TT -1p'!#REF!</definedName>
    <definedName name="N1pNLvc" localSheetId="2">'[39]CHITIET VL-NC-TT -1p'!#REF!</definedName>
    <definedName name="N1pNLvc" localSheetId="3">'[39]CHITIET VL-NC-TT -1p'!#REF!</definedName>
    <definedName name="N1pNLvc" localSheetId="5">'[39]CHITIET VL-NC-TT -1p'!#REF!</definedName>
    <definedName name="N1pNLvc">'[39]CHITIET VL-NC-TT -1p'!#REF!</definedName>
    <definedName name="N1pNLvl" localSheetId="4">'[39]CHITIET VL-NC-TT -1p'!#REF!</definedName>
    <definedName name="N1pNLvl" localSheetId="0">'[39]CHITIET VL-NC-TT -1p'!#REF!</definedName>
    <definedName name="N1pNLvl" localSheetId="1">'[39]CHITIET VL-NC-TT -1p'!#REF!</definedName>
    <definedName name="N1pNLvl" localSheetId="6">'[39]CHITIET VL-NC-TT -1p'!#REF!</definedName>
    <definedName name="N1pNLvl" localSheetId="7">'[39]CHITIET VL-NC-TT -1p'!#REF!</definedName>
    <definedName name="N1pNLvl" localSheetId="2">'[39]CHITIET VL-NC-TT -1p'!#REF!</definedName>
    <definedName name="N1pNLvl" localSheetId="3">'[39]CHITIET VL-NC-TT -1p'!#REF!</definedName>
    <definedName name="N1pNLvl" localSheetId="5">'[39]CHITIET VL-NC-TT -1p'!#REF!</definedName>
    <definedName name="N1pNLvl">'[39]CHITIET VL-NC-TT -1p'!#REF!</definedName>
    <definedName name="n24nc" localSheetId="4">'[7]lam-moi'!#REF!</definedName>
    <definedName name="n24nc" localSheetId="0">'[7]lam-moi'!#REF!</definedName>
    <definedName name="n24nc" localSheetId="1">'[7]lam-moi'!#REF!</definedName>
    <definedName name="n24nc" localSheetId="6">'[7]lam-moi'!#REF!</definedName>
    <definedName name="n24nc" localSheetId="7">'[7]lam-moi'!#REF!</definedName>
    <definedName name="n24nc" localSheetId="2">'[7]lam-moi'!#REF!</definedName>
    <definedName name="n24nc" localSheetId="3">'[7]lam-moi'!#REF!</definedName>
    <definedName name="n24nc" localSheetId="5">'[7]lam-moi'!#REF!</definedName>
    <definedName name="n24nc">'[7]lam-moi'!#REF!</definedName>
    <definedName name="n24vl" localSheetId="4">'[7]lam-moi'!#REF!</definedName>
    <definedName name="n24vl" localSheetId="0">'[7]lam-moi'!#REF!</definedName>
    <definedName name="n24vl" localSheetId="1">'[7]lam-moi'!#REF!</definedName>
    <definedName name="n24vl" localSheetId="6">'[7]lam-moi'!#REF!</definedName>
    <definedName name="n24vl" localSheetId="7">'[7]lam-moi'!#REF!</definedName>
    <definedName name="n24vl" localSheetId="2">'[7]lam-moi'!#REF!</definedName>
    <definedName name="n24vl" localSheetId="3">'[7]lam-moi'!#REF!</definedName>
    <definedName name="n24vl" localSheetId="5">'[7]lam-moi'!#REF!</definedName>
    <definedName name="n24vl">'[7]lam-moi'!#REF!</definedName>
    <definedName name="n2mignc" localSheetId="4">'[7]lam-moi'!#REF!</definedName>
    <definedName name="n2mignc" localSheetId="0">'[7]lam-moi'!#REF!</definedName>
    <definedName name="n2mignc" localSheetId="1">'[7]lam-moi'!#REF!</definedName>
    <definedName name="n2mignc" localSheetId="6">'[7]lam-moi'!#REF!</definedName>
    <definedName name="n2mignc" localSheetId="7">'[7]lam-moi'!#REF!</definedName>
    <definedName name="n2mignc" localSheetId="2">'[7]lam-moi'!#REF!</definedName>
    <definedName name="n2mignc" localSheetId="3">'[7]lam-moi'!#REF!</definedName>
    <definedName name="n2mignc" localSheetId="5">'[7]lam-moi'!#REF!</definedName>
    <definedName name="n2mignc">'[7]lam-moi'!#REF!</definedName>
    <definedName name="n2migvl" localSheetId="4">'[7]lam-moi'!#REF!</definedName>
    <definedName name="n2migvl" localSheetId="0">'[7]lam-moi'!#REF!</definedName>
    <definedName name="n2migvl" localSheetId="1">'[7]lam-moi'!#REF!</definedName>
    <definedName name="n2migvl" localSheetId="6">'[7]lam-moi'!#REF!</definedName>
    <definedName name="n2migvl" localSheetId="7">'[7]lam-moi'!#REF!</definedName>
    <definedName name="n2migvl" localSheetId="2">'[7]lam-moi'!#REF!</definedName>
    <definedName name="n2migvl" localSheetId="3">'[7]lam-moi'!#REF!</definedName>
    <definedName name="n2migvl" localSheetId="5">'[7]lam-moi'!#REF!</definedName>
    <definedName name="n2migvl">'[7]lam-moi'!#REF!</definedName>
    <definedName name="n2min1nc" localSheetId="4">'[7]lam-moi'!#REF!</definedName>
    <definedName name="n2min1nc" localSheetId="0">'[7]lam-moi'!#REF!</definedName>
    <definedName name="n2min1nc" localSheetId="1">'[7]lam-moi'!#REF!</definedName>
    <definedName name="n2min1nc" localSheetId="6">'[7]lam-moi'!#REF!</definedName>
    <definedName name="n2min1nc" localSheetId="7">'[7]lam-moi'!#REF!</definedName>
    <definedName name="n2min1nc" localSheetId="2">'[7]lam-moi'!#REF!</definedName>
    <definedName name="n2min1nc" localSheetId="3">'[7]lam-moi'!#REF!</definedName>
    <definedName name="n2min1nc" localSheetId="5">'[7]lam-moi'!#REF!</definedName>
    <definedName name="n2min1nc">'[7]lam-moi'!#REF!</definedName>
    <definedName name="n2min1vl" localSheetId="4">'[7]lam-moi'!#REF!</definedName>
    <definedName name="n2min1vl" localSheetId="0">'[7]lam-moi'!#REF!</definedName>
    <definedName name="n2min1vl" localSheetId="1">'[7]lam-moi'!#REF!</definedName>
    <definedName name="n2min1vl" localSheetId="6">'[7]lam-moi'!#REF!</definedName>
    <definedName name="n2min1vl" localSheetId="7">'[7]lam-moi'!#REF!</definedName>
    <definedName name="n2min1vl" localSheetId="2">'[7]lam-moi'!#REF!</definedName>
    <definedName name="n2min1vl" localSheetId="3">'[7]lam-moi'!#REF!</definedName>
    <definedName name="n2min1vl" localSheetId="5">'[7]lam-moi'!#REF!</definedName>
    <definedName name="n2min1vl">'[7]lam-moi'!#REF!</definedName>
    <definedName name="nc" localSheetId="4">#REF!</definedName>
    <definedName name="nc" localSheetId="0">#REF!</definedName>
    <definedName name="nc" localSheetId="1">#REF!</definedName>
    <definedName name="nc" localSheetId="6">#REF!</definedName>
    <definedName name="nc" localSheetId="7">#REF!</definedName>
    <definedName name="nc" localSheetId="2">#REF!</definedName>
    <definedName name="nc" localSheetId="3">#REF!</definedName>
    <definedName name="nc" localSheetId="5">#REF!</definedName>
    <definedName name="nc">#REF!</definedName>
    <definedName name="nc1nc" localSheetId="4">'[7]lam-moi'!#REF!</definedName>
    <definedName name="nc1nc" localSheetId="0">'[7]lam-moi'!#REF!</definedName>
    <definedName name="nc1nc" localSheetId="1">'[7]lam-moi'!#REF!</definedName>
    <definedName name="nc1nc" localSheetId="6">'[7]lam-moi'!#REF!</definedName>
    <definedName name="nc1nc" localSheetId="7">'[7]lam-moi'!#REF!</definedName>
    <definedName name="nc1nc" localSheetId="2">'[7]lam-moi'!#REF!</definedName>
    <definedName name="nc1nc" localSheetId="3">'[7]lam-moi'!#REF!</definedName>
    <definedName name="nc1nc" localSheetId="5">'[7]lam-moi'!#REF!</definedName>
    <definedName name="nc1nc">'[7]lam-moi'!#REF!</definedName>
    <definedName name="nc1p" localSheetId="4">'[17]TONG HOP VL-NC'!#REF!</definedName>
    <definedName name="nc1p" localSheetId="0">'[17]TONG HOP VL-NC'!#REF!</definedName>
    <definedName name="nc1p" localSheetId="1">'[17]TONG HOP VL-NC'!#REF!</definedName>
    <definedName name="nc1p" localSheetId="6">'[17]TONG HOP VL-NC'!#REF!</definedName>
    <definedName name="nc1p" localSheetId="7">'[17]TONG HOP VL-NC'!#REF!</definedName>
    <definedName name="nc1p" localSheetId="2">'[17]TONG HOP VL-NC'!#REF!</definedName>
    <definedName name="nc1p" localSheetId="3">'[17]TONG HOP VL-NC'!#REF!</definedName>
    <definedName name="nc1p" localSheetId="5">'[17]TONG HOP VL-NC'!#REF!</definedName>
    <definedName name="nc1p">'[17]TONG HOP VL-NC'!#REF!</definedName>
    <definedName name="nc1vl" localSheetId="4">'[7]lam-moi'!#REF!</definedName>
    <definedName name="nc1vl" localSheetId="0">'[7]lam-moi'!#REF!</definedName>
    <definedName name="nc1vl" localSheetId="1">'[7]lam-moi'!#REF!</definedName>
    <definedName name="nc1vl" localSheetId="6">'[7]lam-moi'!#REF!</definedName>
    <definedName name="nc1vl" localSheetId="7">'[7]lam-moi'!#REF!</definedName>
    <definedName name="nc1vl" localSheetId="2">'[7]lam-moi'!#REF!</definedName>
    <definedName name="nc1vl" localSheetId="3">'[7]lam-moi'!#REF!</definedName>
    <definedName name="nc1vl" localSheetId="5">'[7]lam-moi'!#REF!</definedName>
    <definedName name="nc1vl">'[7]lam-moi'!#REF!</definedName>
    <definedName name="nc24nc" localSheetId="4">'[7]lam-moi'!#REF!</definedName>
    <definedName name="nc24nc" localSheetId="0">'[7]lam-moi'!#REF!</definedName>
    <definedName name="nc24nc" localSheetId="1">'[7]lam-moi'!#REF!</definedName>
    <definedName name="nc24nc" localSheetId="6">'[7]lam-moi'!#REF!</definedName>
    <definedName name="nc24nc" localSheetId="7">'[7]lam-moi'!#REF!</definedName>
    <definedName name="nc24nc" localSheetId="2">'[7]lam-moi'!#REF!</definedName>
    <definedName name="nc24nc" localSheetId="3">'[7]lam-moi'!#REF!</definedName>
    <definedName name="nc24nc" localSheetId="5">'[7]lam-moi'!#REF!</definedName>
    <definedName name="nc24nc">'[7]lam-moi'!#REF!</definedName>
    <definedName name="nc24vl" localSheetId="4">'[7]lam-moi'!#REF!</definedName>
    <definedName name="nc24vl" localSheetId="0">'[7]lam-moi'!#REF!</definedName>
    <definedName name="nc24vl" localSheetId="1">'[7]lam-moi'!#REF!</definedName>
    <definedName name="nc24vl" localSheetId="6">'[7]lam-moi'!#REF!</definedName>
    <definedName name="nc24vl" localSheetId="7">'[7]lam-moi'!#REF!</definedName>
    <definedName name="nc24vl" localSheetId="2">'[7]lam-moi'!#REF!</definedName>
    <definedName name="nc24vl" localSheetId="3">'[7]lam-moi'!#REF!</definedName>
    <definedName name="nc24vl" localSheetId="5">'[7]lam-moi'!#REF!</definedName>
    <definedName name="nc24vl">'[7]lam-moi'!#REF!</definedName>
    <definedName name="nc3p" localSheetId="4">#REF!</definedName>
    <definedName name="nc3p" localSheetId="0">#REF!</definedName>
    <definedName name="nc3p" localSheetId="1">#REF!</definedName>
    <definedName name="nc3p" localSheetId="6">#REF!</definedName>
    <definedName name="nc3p" localSheetId="7">#REF!</definedName>
    <definedName name="nc3p" localSheetId="2">#REF!</definedName>
    <definedName name="nc3p" localSheetId="3">#REF!</definedName>
    <definedName name="nc3p" localSheetId="5">#REF!</definedName>
    <definedName name="nc3p">#REF!</definedName>
    <definedName name="NCBD100" localSheetId="4">#REF!</definedName>
    <definedName name="NCBD100" localSheetId="0">#REF!</definedName>
    <definedName name="NCBD100" localSheetId="1">#REF!</definedName>
    <definedName name="NCBD100" localSheetId="6">#REF!</definedName>
    <definedName name="NCBD100" localSheetId="7">#REF!</definedName>
    <definedName name="NCBD100" localSheetId="2">#REF!</definedName>
    <definedName name="NCBD100" localSheetId="3">#REF!</definedName>
    <definedName name="NCBD100" localSheetId="5">#REF!</definedName>
    <definedName name="NCBD100">#REF!</definedName>
    <definedName name="NCBD200" localSheetId="4">#REF!</definedName>
    <definedName name="NCBD200" localSheetId="0">#REF!</definedName>
    <definedName name="NCBD200" localSheetId="1">#REF!</definedName>
    <definedName name="NCBD200" localSheetId="6">#REF!</definedName>
    <definedName name="NCBD200" localSheetId="7">#REF!</definedName>
    <definedName name="NCBD200" localSheetId="2">#REF!</definedName>
    <definedName name="NCBD200" localSheetId="3">#REF!</definedName>
    <definedName name="NCBD200" localSheetId="5">#REF!</definedName>
    <definedName name="NCBD200">#REF!</definedName>
    <definedName name="NCBD250" localSheetId="4">#REF!</definedName>
    <definedName name="NCBD250" localSheetId="0">#REF!</definedName>
    <definedName name="NCBD250" localSheetId="1">#REF!</definedName>
    <definedName name="NCBD250" localSheetId="6">#REF!</definedName>
    <definedName name="NCBD250" localSheetId="7">#REF!</definedName>
    <definedName name="NCBD250" localSheetId="2">#REF!</definedName>
    <definedName name="NCBD250" localSheetId="3">#REF!</definedName>
    <definedName name="NCBD250" localSheetId="5">#REF!</definedName>
    <definedName name="NCBD250">#REF!</definedName>
    <definedName name="NCcap0.7" localSheetId="4">#REF!</definedName>
    <definedName name="NCcap0.7" localSheetId="0">#REF!</definedName>
    <definedName name="NCcap0.7" localSheetId="1">#REF!</definedName>
    <definedName name="NCcap0.7" localSheetId="6">#REF!</definedName>
    <definedName name="NCcap0.7" localSheetId="7">#REF!</definedName>
    <definedName name="NCcap0.7" localSheetId="2">#REF!</definedName>
    <definedName name="NCcap0.7" localSheetId="3">#REF!</definedName>
    <definedName name="NCcap0.7" localSheetId="5">#REF!</definedName>
    <definedName name="NCcap0.7">#REF!</definedName>
    <definedName name="NCcap1" localSheetId="4">#REF!</definedName>
    <definedName name="NCcap1" localSheetId="0">#REF!</definedName>
    <definedName name="NCcap1" localSheetId="1">#REF!</definedName>
    <definedName name="NCcap1" localSheetId="6">#REF!</definedName>
    <definedName name="NCcap1" localSheetId="7">#REF!</definedName>
    <definedName name="NCcap1" localSheetId="2">#REF!</definedName>
    <definedName name="NCcap1" localSheetId="3">#REF!</definedName>
    <definedName name="NCcap1" localSheetId="5">#REF!</definedName>
    <definedName name="NCcap1">#REF!</definedName>
    <definedName name="NCCT3p" localSheetId="4">#REF!</definedName>
    <definedName name="NCCT3p" localSheetId="0">#REF!</definedName>
    <definedName name="NCCT3p" localSheetId="1">#REF!</definedName>
    <definedName name="NCCT3p" localSheetId="6">#REF!</definedName>
    <definedName name="NCCT3p" localSheetId="7">#REF!</definedName>
    <definedName name="NCCT3p" localSheetId="2">#REF!</definedName>
    <definedName name="NCCT3p" localSheetId="3">#REF!</definedName>
    <definedName name="NCCT3p" localSheetId="5">#REF!</definedName>
    <definedName name="NCCT3p">#REF!</definedName>
    <definedName name="ncdd" localSheetId="4">'[7]TH XL'!#REF!</definedName>
    <definedName name="ncdd" localSheetId="0">'[7]TH XL'!#REF!</definedName>
    <definedName name="ncdd" localSheetId="1">'[7]TH XL'!#REF!</definedName>
    <definedName name="ncdd" localSheetId="6">'[7]TH XL'!#REF!</definedName>
    <definedName name="ncdd" localSheetId="7">'[7]TH XL'!#REF!</definedName>
    <definedName name="ncdd" localSheetId="2">'[7]TH XL'!#REF!</definedName>
    <definedName name="ncdd" localSheetId="3">'[7]TH XL'!#REF!</definedName>
    <definedName name="ncdd" localSheetId="5">'[7]TH XL'!#REF!</definedName>
    <definedName name="ncdd">'[7]TH XL'!#REF!</definedName>
    <definedName name="NCDD2" localSheetId="4">'[7]TH XL'!#REF!</definedName>
    <definedName name="NCDD2" localSheetId="0">'[7]TH XL'!#REF!</definedName>
    <definedName name="NCDD2" localSheetId="1">'[7]TH XL'!#REF!</definedName>
    <definedName name="NCDD2" localSheetId="6">'[7]TH XL'!#REF!</definedName>
    <definedName name="NCDD2" localSheetId="7">'[7]TH XL'!#REF!</definedName>
    <definedName name="NCDD2" localSheetId="2">'[7]TH XL'!#REF!</definedName>
    <definedName name="NCDD2" localSheetId="3">'[7]TH XL'!#REF!</definedName>
    <definedName name="NCDD2" localSheetId="5">'[7]TH XL'!#REF!</definedName>
    <definedName name="NCDD2">'[7]TH XL'!#REF!</definedName>
    <definedName name="NCHC" localSheetId="6">[63]TNHCHINH!$J$38</definedName>
    <definedName name="NCHC" localSheetId="7">[63]TNHCHINH!$J$38</definedName>
    <definedName name="NCHC" localSheetId="2">[63]TNHCHINH!$J$38</definedName>
    <definedName name="NCHC" localSheetId="5">[63]TNHCHINH!$J$38</definedName>
    <definedName name="NCHC">[64]TNHCHINH!$J$38</definedName>
    <definedName name="nctr" localSheetId="4">'[7]TH XL'!#REF!</definedName>
    <definedName name="nctr" localSheetId="0">'[7]TH XL'!#REF!</definedName>
    <definedName name="nctr" localSheetId="1">'[7]TH XL'!#REF!</definedName>
    <definedName name="nctr" localSheetId="6">'[7]TH XL'!#REF!</definedName>
    <definedName name="nctr" localSheetId="7">'[7]TH XL'!#REF!</definedName>
    <definedName name="nctr" localSheetId="2">'[7]TH XL'!#REF!</definedName>
    <definedName name="nctr" localSheetId="3">'[7]TH XL'!#REF!</definedName>
    <definedName name="nctr" localSheetId="5">'[7]TH XL'!#REF!</definedName>
    <definedName name="nctr">'[7]TH XL'!#REF!</definedName>
    <definedName name="nctram" localSheetId="4">#REF!</definedName>
    <definedName name="nctram" localSheetId="0">#REF!</definedName>
    <definedName name="nctram" localSheetId="1">#REF!</definedName>
    <definedName name="nctram" localSheetId="6">#REF!</definedName>
    <definedName name="nctram" localSheetId="7">#REF!</definedName>
    <definedName name="nctram" localSheetId="2">#REF!</definedName>
    <definedName name="nctram" localSheetId="3">#REF!</definedName>
    <definedName name="nctram" localSheetId="5">#REF!</definedName>
    <definedName name="nctram">#REF!</definedName>
    <definedName name="NCVC100" localSheetId="4">#REF!</definedName>
    <definedName name="NCVC100" localSheetId="0">#REF!</definedName>
    <definedName name="NCVC100" localSheetId="1">#REF!</definedName>
    <definedName name="NCVC100" localSheetId="6">#REF!</definedName>
    <definedName name="NCVC100" localSheetId="7">#REF!</definedName>
    <definedName name="NCVC100" localSheetId="2">#REF!</definedName>
    <definedName name="NCVC100" localSheetId="3">#REF!</definedName>
    <definedName name="NCVC100" localSheetId="5">#REF!</definedName>
    <definedName name="NCVC100">#REF!</definedName>
    <definedName name="NCVC200" localSheetId="4">#REF!</definedName>
    <definedName name="NCVC200" localSheetId="0">#REF!</definedName>
    <definedName name="NCVC200" localSheetId="1">#REF!</definedName>
    <definedName name="NCVC200" localSheetId="6">#REF!</definedName>
    <definedName name="NCVC200" localSheetId="7">#REF!</definedName>
    <definedName name="NCVC200" localSheetId="2">#REF!</definedName>
    <definedName name="NCVC200" localSheetId="3">#REF!</definedName>
    <definedName name="NCVC200" localSheetId="5">#REF!</definedName>
    <definedName name="NCVC200">#REF!</definedName>
    <definedName name="NCVC250" localSheetId="4">#REF!</definedName>
    <definedName name="NCVC250" localSheetId="0">#REF!</definedName>
    <definedName name="NCVC250" localSheetId="1">#REF!</definedName>
    <definedName name="NCVC250" localSheetId="6">#REF!</definedName>
    <definedName name="NCVC250" localSheetId="7">#REF!</definedName>
    <definedName name="NCVC250" localSheetId="2">#REF!</definedName>
    <definedName name="NCVC250" localSheetId="3">#REF!</definedName>
    <definedName name="NCVC250" localSheetId="5">#REF!</definedName>
    <definedName name="NCVC250">#REF!</definedName>
    <definedName name="NCVC3P" localSheetId="4">#REF!</definedName>
    <definedName name="NCVC3P" localSheetId="0">#REF!</definedName>
    <definedName name="NCVC3P" localSheetId="1">#REF!</definedName>
    <definedName name="NCVC3P" localSheetId="6">#REF!</definedName>
    <definedName name="NCVC3P" localSheetId="7">#REF!</definedName>
    <definedName name="NCVC3P" localSheetId="2">#REF!</definedName>
    <definedName name="NCVC3P" localSheetId="3">#REF!</definedName>
    <definedName name="NCVC3P" localSheetId="5">#REF!</definedName>
    <definedName name="NCVC3P">#REF!</definedName>
    <definedName name="NET" localSheetId="4">#REF!</definedName>
    <definedName name="NET" localSheetId="0">#REF!</definedName>
    <definedName name="NET" localSheetId="1">#REF!</definedName>
    <definedName name="NET" localSheetId="6">#REF!</definedName>
    <definedName name="NET" localSheetId="7">#REF!</definedName>
    <definedName name="NET" localSheetId="2">#REF!</definedName>
    <definedName name="NET" localSheetId="3">#REF!</definedName>
    <definedName name="NET" localSheetId="5">#REF!</definedName>
    <definedName name="NET">#REF!</definedName>
    <definedName name="NET_1" localSheetId="4">#REF!</definedName>
    <definedName name="NET_1" localSheetId="0">#REF!</definedName>
    <definedName name="NET_1" localSheetId="1">#REF!</definedName>
    <definedName name="NET_1" localSheetId="6">#REF!</definedName>
    <definedName name="NET_1" localSheetId="7">#REF!</definedName>
    <definedName name="NET_1" localSheetId="2">#REF!</definedName>
    <definedName name="NET_1" localSheetId="3">#REF!</definedName>
    <definedName name="NET_1" localSheetId="5">#REF!</definedName>
    <definedName name="NET_1">#REF!</definedName>
    <definedName name="NET_ANA" localSheetId="4">#REF!</definedName>
    <definedName name="NET_ANA" localSheetId="0">#REF!</definedName>
    <definedName name="NET_ANA" localSheetId="1">#REF!</definedName>
    <definedName name="NET_ANA" localSheetId="6">#REF!</definedName>
    <definedName name="NET_ANA" localSheetId="7">#REF!</definedName>
    <definedName name="NET_ANA" localSheetId="2">#REF!</definedName>
    <definedName name="NET_ANA" localSheetId="3">#REF!</definedName>
    <definedName name="NET_ANA" localSheetId="5">#REF!</definedName>
    <definedName name="NET_ANA">#REF!</definedName>
    <definedName name="NET_ANA_1" localSheetId="4">#REF!</definedName>
    <definedName name="NET_ANA_1" localSheetId="0">#REF!</definedName>
    <definedName name="NET_ANA_1" localSheetId="1">#REF!</definedName>
    <definedName name="NET_ANA_1" localSheetId="6">#REF!</definedName>
    <definedName name="NET_ANA_1" localSheetId="7">#REF!</definedName>
    <definedName name="NET_ANA_1" localSheetId="2">#REF!</definedName>
    <definedName name="NET_ANA_1" localSheetId="3">#REF!</definedName>
    <definedName name="NET_ANA_1" localSheetId="5">#REF!</definedName>
    <definedName name="NET_ANA_1">#REF!</definedName>
    <definedName name="NET_ANA_2" localSheetId="4">#REF!</definedName>
    <definedName name="NET_ANA_2" localSheetId="0">#REF!</definedName>
    <definedName name="NET_ANA_2" localSheetId="1">#REF!</definedName>
    <definedName name="NET_ANA_2" localSheetId="6">#REF!</definedName>
    <definedName name="NET_ANA_2" localSheetId="7">#REF!</definedName>
    <definedName name="NET_ANA_2" localSheetId="2">#REF!</definedName>
    <definedName name="NET_ANA_2" localSheetId="3">#REF!</definedName>
    <definedName name="NET_ANA_2" localSheetId="5">#REF!</definedName>
    <definedName name="NET_ANA_2">#REF!</definedName>
    <definedName name="nhn" localSheetId="4">#REF!</definedName>
    <definedName name="nhn" localSheetId="0">#REF!</definedName>
    <definedName name="nhn" localSheetId="1">#REF!</definedName>
    <definedName name="nhn" localSheetId="6">#REF!</definedName>
    <definedName name="nhn" localSheetId="7">#REF!</definedName>
    <definedName name="nhn" localSheetId="2">#REF!</definedName>
    <definedName name="nhn" localSheetId="3">#REF!</definedName>
    <definedName name="nhn" localSheetId="5">#REF!</definedName>
    <definedName name="nhn">#REF!</definedName>
    <definedName name="nhnnc" localSheetId="4">'[7]lam-moi'!#REF!</definedName>
    <definedName name="nhnnc" localSheetId="0">'[7]lam-moi'!#REF!</definedName>
    <definedName name="nhnnc" localSheetId="1">'[7]lam-moi'!#REF!</definedName>
    <definedName name="nhnnc" localSheetId="6">'[7]lam-moi'!#REF!</definedName>
    <definedName name="nhnnc" localSheetId="7">'[7]lam-moi'!#REF!</definedName>
    <definedName name="nhnnc" localSheetId="2">'[7]lam-moi'!#REF!</definedName>
    <definedName name="nhnnc" localSheetId="3">'[7]lam-moi'!#REF!</definedName>
    <definedName name="nhnnc" localSheetId="5">'[7]lam-moi'!#REF!</definedName>
    <definedName name="nhnnc">'[7]lam-moi'!#REF!</definedName>
    <definedName name="nhnvl" localSheetId="4">'[7]lam-moi'!#REF!</definedName>
    <definedName name="nhnvl" localSheetId="0">'[7]lam-moi'!#REF!</definedName>
    <definedName name="nhnvl" localSheetId="1">'[7]lam-moi'!#REF!</definedName>
    <definedName name="nhnvl" localSheetId="6">'[7]lam-moi'!#REF!</definedName>
    <definedName name="nhnvl" localSheetId="7">'[7]lam-moi'!#REF!</definedName>
    <definedName name="nhnvl" localSheetId="2">'[7]lam-moi'!#REF!</definedName>
    <definedName name="nhnvl" localSheetId="3">'[7]lam-moi'!#REF!</definedName>
    <definedName name="nhnvl" localSheetId="5">'[7]lam-moi'!#REF!</definedName>
    <definedName name="nhnvl">'[7]lam-moi'!#REF!</definedName>
    <definedName name="nig" localSheetId="4">#REF!</definedName>
    <definedName name="nig" localSheetId="0">#REF!</definedName>
    <definedName name="nig" localSheetId="1">#REF!</definedName>
    <definedName name="nig" localSheetId="6">#REF!</definedName>
    <definedName name="nig" localSheetId="7">#REF!</definedName>
    <definedName name="nig" localSheetId="2">#REF!</definedName>
    <definedName name="nig" localSheetId="3">#REF!</definedName>
    <definedName name="nig" localSheetId="5">#REF!</definedName>
    <definedName name="nig">#REF!</definedName>
    <definedName name="NIG13p" localSheetId="6">'[23]TONGKE3p '!$T$295</definedName>
    <definedName name="NIG13p" localSheetId="7">'[23]TONGKE3p '!$T$295</definedName>
    <definedName name="NIG13p" localSheetId="2">'[23]TONGKE3p '!$T$295</definedName>
    <definedName name="NIG13p" localSheetId="5">'[23]TONGKE3p '!$T$295</definedName>
    <definedName name="NIG13p">'[24]TONGKE3p '!$T$295</definedName>
    <definedName name="nig1p" localSheetId="4">#REF!</definedName>
    <definedName name="nig1p" localSheetId="0">#REF!</definedName>
    <definedName name="nig1p" localSheetId="1">#REF!</definedName>
    <definedName name="nig1p" localSheetId="6">#REF!</definedName>
    <definedName name="nig1p" localSheetId="7">#REF!</definedName>
    <definedName name="nig1p" localSheetId="2">#REF!</definedName>
    <definedName name="nig1p" localSheetId="3">#REF!</definedName>
    <definedName name="nig1p" localSheetId="5">#REF!</definedName>
    <definedName name="nig1p">#REF!</definedName>
    <definedName name="nig3p" localSheetId="4">#REF!</definedName>
    <definedName name="nig3p" localSheetId="0">#REF!</definedName>
    <definedName name="nig3p" localSheetId="1">#REF!</definedName>
    <definedName name="nig3p" localSheetId="6">#REF!</definedName>
    <definedName name="nig3p" localSheetId="7">#REF!</definedName>
    <definedName name="nig3p" localSheetId="2">#REF!</definedName>
    <definedName name="nig3p" localSheetId="3">#REF!</definedName>
    <definedName name="nig3p" localSheetId="5">#REF!</definedName>
    <definedName name="nig3p">#REF!</definedName>
    <definedName name="nightnc" localSheetId="4">[7]gtrinh!#REF!</definedName>
    <definedName name="nightnc" localSheetId="0">[7]gtrinh!#REF!</definedName>
    <definedName name="nightnc" localSheetId="1">[7]gtrinh!#REF!</definedName>
    <definedName name="nightnc" localSheetId="6">[7]gtrinh!#REF!</definedName>
    <definedName name="nightnc" localSheetId="7">[7]gtrinh!#REF!</definedName>
    <definedName name="nightnc" localSheetId="2">[7]gtrinh!#REF!</definedName>
    <definedName name="nightnc" localSheetId="3">[7]gtrinh!#REF!</definedName>
    <definedName name="nightnc" localSheetId="5">[7]gtrinh!#REF!</definedName>
    <definedName name="nightnc">[7]gtrinh!#REF!</definedName>
    <definedName name="nightvl" localSheetId="4">[7]gtrinh!#REF!</definedName>
    <definedName name="nightvl" localSheetId="0">[7]gtrinh!#REF!</definedName>
    <definedName name="nightvl" localSheetId="1">[7]gtrinh!#REF!</definedName>
    <definedName name="nightvl" localSheetId="6">[7]gtrinh!#REF!</definedName>
    <definedName name="nightvl" localSheetId="7">[7]gtrinh!#REF!</definedName>
    <definedName name="nightvl" localSheetId="2">[7]gtrinh!#REF!</definedName>
    <definedName name="nightvl" localSheetId="3">[7]gtrinh!#REF!</definedName>
    <definedName name="nightvl" localSheetId="5">[7]gtrinh!#REF!</definedName>
    <definedName name="nightvl">[7]gtrinh!#REF!</definedName>
    <definedName name="NIGnc" localSheetId="4">#REF!</definedName>
    <definedName name="NIGnc" localSheetId="0">#REF!</definedName>
    <definedName name="NIGnc" localSheetId="1">#REF!</definedName>
    <definedName name="NIGnc" localSheetId="6">#REF!</definedName>
    <definedName name="NIGnc" localSheetId="7">#REF!</definedName>
    <definedName name="NIGnc" localSheetId="2">#REF!</definedName>
    <definedName name="NIGnc" localSheetId="3">#REF!</definedName>
    <definedName name="NIGnc" localSheetId="5">#REF!</definedName>
    <definedName name="NIGnc">#REF!</definedName>
    <definedName name="nignc1p" localSheetId="4">#REF!</definedName>
    <definedName name="nignc1p" localSheetId="0">#REF!</definedName>
    <definedName name="nignc1p" localSheetId="1">#REF!</definedName>
    <definedName name="nignc1p" localSheetId="6">#REF!</definedName>
    <definedName name="nignc1p" localSheetId="7">#REF!</definedName>
    <definedName name="nignc1p" localSheetId="2">#REF!</definedName>
    <definedName name="nignc1p" localSheetId="3">#REF!</definedName>
    <definedName name="nignc1p" localSheetId="5">#REF!</definedName>
    <definedName name="nignc1p">#REF!</definedName>
    <definedName name="nignc3p" localSheetId="4">[40]BETON!#REF!</definedName>
    <definedName name="nignc3p" localSheetId="0">[40]BETON!#REF!</definedName>
    <definedName name="nignc3p" localSheetId="1">[40]BETON!#REF!</definedName>
    <definedName name="nignc3p" localSheetId="6">[41]BETON!#REF!</definedName>
    <definedName name="nignc3p" localSheetId="7">[41]BETON!#REF!</definedName>
    <definedName name="nignc3p" localSheetId="2">[41]BETON!#REF!</definedName>
    <definedName name="nignc3p" localSheetId="3">[40]BETON!#REF!</definedName>
    <definedName name="nignc3p" localSheetId="5">[41]BETON!#REF!</definedName>
    <definedName name="nignc3p">[40]BETON!#REF!</definedName>
    <definedName name="NIGvc" localSheetId="4">#REF!</definedName>
    <definedName name="NIGvc" localSheetId="0">#REF!</definedName>
    <definedName name="NIGvc" localSheetId="1">#REF!</definedName>
    <definedName name="NIGvc" localSheetId="6">#REF!</definedName>
    <definedName name="NIGvc" localSheetId="7">#REF!</definedName>
    <definedName name="NIGvc" localSheetId="2">#REF!</definedName>
    <definedName name="NIGvc" localSheetId="3">#REF!</definedName>
    <definedName name="NIGvc" localSheetId="5">#REF!</definedName>
    <definedName name="NIGvc">#REF!</definedName>
    <definedName name="NIGvl" localSheetId="4">#REF!</definedName>
    <definedName name="NIGvl" localSheetId="0">#REF!</definedName>
    <definedName name="NIGvl" localSheetId="1">#REF!</definedName>
    <definedName name="NIGvl" localSheetId="6">#REF!</definedName>
    <definedName name="NIGvl" localSheetId="7">#REF!</definedName>
    <definedName name="NIGvl" localSheetId="2">#REF!</definedName>
    <definedName name="NIGvl" localSheetId="3">#REF!</definedName>
    <definedName name="NIGvl" localSheetId="5">#REF!</definedName>
    <definedName name="NIGvl">#REF!</definedName>
    <definedName name="nigvl1p" localSheetId="4">#REF!</definedName>
    <definedName name="nigvl1p" localSheetId="0">#REF!</definedName>
    <definedName name="nigvl1p" localSheetId="1">#REF!</definedName>
    <definedName name="nigvl1p" localSheetId="6">#REF!</definedName>
    <definedName name="nigvl1p" localSheetId="7">#REF!</definedName>
    <definedName name="nigvl1p" localSheetId="2">#REF!</definedName>
    <definedName name="nigvl1p" localSheetId="3">#REF!</definedName>
    <definedName name="nigvl1p" localSheetId="5">#REF!</definedName>
    <definedName name="nigvl1p">#REF!</definedName>
    <definedName name="nigvl3p" localSheetId="4">[40]BETON!#REF!</definedName>
    <definedName name="nigvl3p" localSheetId="0">[40]BETON!#REF!</definedName>
    <definedName name="nigvl3p" localSheetId="1">[40]BETON!#REF!</definedName>
    <definedName name="nigvl3p" localSheetId="6">[41]BETON!#REF!</definedName>
    <definedName name="nigvl3p" localSheetId="7">[41]BETON!#REF!</definedName>
    <definedName name="nigvl3p" localSheetId="2">[41]BETON!#REF!</definedName>
    <definedName name="nigvl3p" localSheetId="3">[40]BETON!#REF!</definedName>
    <definedName name="nigvl3p" localSheetId="5">[41]BETON!#REF!</definedName>
    <definedName name="nigvl3p">[40]BETON!#REF!</definedName>
    <definedName name="nin" localSheetId="4">#REF!</definedName>
    <definedName name="nin" localSheetId="0">#REF!</definedName>
    <definedName name="nin" localSheetId="1">#REF!</definedName>
    <definedName name="nin" localSheetId="6">#REF!</definedName>
    <definedName name="nin" localSheetId="7">#REF!</definedName>
    <definedName name="nin" localSheetId="2">#REF!</definedName>
    <definedName name="nin" localSheetId="3">#REF!</definedName>
    <definedName name="nin" localSheetId="5">#REF!</definedName>
    <definedName name="nin">#REF!</definedName>
    <definedName name="nin14nc3p" localSheetId="4">[40]BETON!#REF!</definedName>
    <definedName name="nin14nc3p" localSheetId="0">[40]BETON!#REF!</definedName>
    <definedName name="nin14nc3p" localSheetId="1">[40]BETON!#REF!</definedName>
    <definedName name="nin14nc3p" localSheetId="6">[41]BETON!#REF!</definedName>
    <definedName name="nin14nc3p" localSheetId="7">[41]BETON!#REF!</definedName>
    <definedName name="nin14nc3p" localSheetId="2">[41]BETON!#REF!</definedName>
    <definedName name="nin14nc3p" localSheetId="3">[40]BETON!#REF!</definedName>
    <definedName name="nin14nc3p" localSheetId="5">[41]BETON!#REF!</definedName>
    <definedName name="nin14nc3p">[40]BETON!#REF!</definedName>
    <definedName name="nin14vl3p" localSheetId="4">[40]BETON!#REF!</definedName>
    <definedName name="nin14vl3p" localSheetId="0">[40]BETON!#REF!</definedName>
    <definedName name="nin14vl3p" localSheetId="1">[40]BETON!#REF!</definedName>
    <definedName name="nin14vl3p" localSheetId="6">[41]BETON!#REF!</definedName>
    <definedName name="nin14vl3p" localSheetId="7">[41]BETON!#REF!</definedName>
    <definedName name="nin14vl3p" localSheetId="2">[41]BETON!#REF!</definedName>
    <definedName name="nin14vl3p" localSheetId="3">[40]BETON!#REF!</definedName>
    <definedName name="nin14vl3p" localSheetId="5">[41]BETON!#REF!</definedName>
    <definedName name="nin14vl3p">[40]BETON!#REF!</definedName>
    <definedName name="nin1903p" localSheetId="4">#REF!</definedName>
    <definedName name="nin1903p" localSheetId="0">#REF!</definedName>
    <definedName name="nin1903p" localSheetId="1">#REF!</definedName>
    <definedName name="nin1903p" localSheetId="6">#REF!</definedName>
    <definedName name="nin1903p" localSheetId="7">#REF!</definedName>
    <definedName name="nin1903p" localSheetId="2">#REF!</definedName>
    <definedName name="nin1903p" localSheetId="3">#REF!</definedName>
    <definedName name="nin1903p" localSheetId="5">#REF!</definedName>
    <definedName name="nin1903p">#REF!</definedName>
    <definedName name="NIN190nc" localSheetId="4">'[39]CHITIET VL-NC-TT-3p'!#REF!</definedName>
    <definedName name="NIN190nc" localSheetId="0">'[39]CHITIET VL-NC-TT-3p'!#REF!</definedName>
    <definedName name="NIN190nc" localSheetId="1">'[39]CHITIET VL-NC-TT-3p'!#REF!</definedName>
    <definedName name="NIN190nc" localSheetId="6">'[39]CHITIET VL-NC-TT-3p'!#REF!</definedName>
    <definedName name="NIN190nc" localSheetId="7">'[39]CHITIET VL-NC-TT-3p'!#REF!</definedName>
    <definedName name="NIN190nc" localSheetId="2">'[39]CHITIET VL-NC-TT-3p'!#REF!</definedName>
    <definedName name="NIN190nc" localSheetId="3">'[39]CHITIET VL-NC-TT-3p'!#REF!</definedName>
    <definedName name="NIN190nc" localSheetId="5">'[39]CHITIET VL-NC-TT-3p'!#REF!</definedName>
    <definedName name="NIN190nc">'[39]CHITIET VL-NC-TT-3p'!#REF!</definedName>
    <definedName name="nin190nc3p" localSheetId="4">[40]BETON!#REF!</definedName>
    <definedName name="nin190nc3p" localSheetId="0">[40]BETON!#REF!</definedName>
    <definedName name="nin190nc3p" localSheetId="1">[40]BETON!#REF!</definedName>
    <definedName name="nin190nc3p" localSheetId="6">[41]BETON!#REF!</definedName>
    <definedName name="nin190nc3p" localSheetId="7">[41]BETON!#REF!</definedName>
    <definedName name="nin190nc3p" localSheetId="2">[41]BETON!#REF!</definedName>
    <definedName name="nin190nc3p" localSheetId="3">[40]BETON!#REF!</definedName>
    <definedName name="nin190nc3p" localSheetId="5">[41]BETON!#REF!</definedName>
    <definedName name="nin190nc3p">[40]BETON!#REF!</definedName>
    <definedName name="NIN190vl" localSheetId="4">'[39]CHITIET VL-NC-TT-3p'!#REF!</definedName>
    <definedName name="NIN190vl" localSheetId="0">'[39]CHITIET VL-NC-TT-3p'!#REF!</definedName>
    <definedName name="NIN190vl" localSheetId="1">'[39]CHITIET VL-NC-TT-3p'!#REF!</definedName>
    <definedName name="NIN190vl" localSheetId="6">'[39]CHITIET VL-NC-TT-3p'!#REF!</definedName>
    <definedName name="NIN190vl" localSheetId="7">'[39]CHITIET VL-NC-TT-3p'!#REF!</definedName>
    <definedName name="NIN190vl" localSheetId="2">'[39]CHITIET VL-NC-TT-3p'!#REF!</definedName>
    <definedName name="NIN190vl" localSheetId="3">'[39]CHITIET VL-NC-TT-3p'!#REF!</definedName>
    <definedName name="NIN190vl" localSheetId="5">'[39]CHITIET VL-NC-TT-3p'!#REF!</definedName>
    <definedName name="NIN190vl">'[39]CHITIET VL-NC-TT-3p'!#REF!</definedName>
    <definedName name="nin190vl3p" localSheetId="4">[40]BETON!#REF!</definedName>
    <definedName name="nin190vl3p" localSheetId="0">[40]BETON!#REF!</definedName>
    <definedName name="nin190vl3p" localSheetId="1">[40]BETON!#REF!</definedName>
    <definedName name="nin190vl3p" localSheetId="6">[41]BETON!#REF!</definedName>
    <definedName name="nin190vl3p" localSheetId="7">[41]BETON!#REF!</definedName>
    <definedName name="nin190vl3p" localSheetId="2">[41]BETON!#REF!</definedName>
    <definedName name="nin190vl3p" localSheetId="3">[40]BETON!#REF!</definedName>
    <definedName name="nin190vl3p" localSheetId="5">[41]BETON!#REF!</definedName>
    <definedName name="nin190vl3p">[40]BETON!#REF!</definedName>
    <definedName name="nin1pnc" localSheetId="4">'[7]lam-moi'!#REF!</definedName>
    <definedName name="nin1pnc" localSheetId="0">'[7]lam-moi'!#REF!</definedName>
    <definedName name="nin1pnc" localSheetId="1">'[7]lam-moi'!#REF!</definedName>
    <definedName name="nin1pnc" localSheetId="6">'[7]lam-moi'!#REF!</definedName>
    <definedName name="nin1pnc" localSheetId="7">'[7]lam-moi'!#REF!</definedName>
    <definedName name="nin1pnc" localSheetId="2">'[7]lam-moi'!#REF!</definedName>
    <definedName name="nin1pnc" localSheetId="3">'[7]lam-moi'!#REF!</definedName>
    <definedName name="nin1pnc" localSheetId="5">'[7]lam-moi'!#REF!</definedName>
    <definedName name="nin1pnc">'[7]lam-moi'!#REF!</definedName>
    <definedName name="nin1pvl" localSheetId="4">'[7]lam-moi'!#REF!</definedName>
    <definedName name="nin1pvl" localSheetId="0">'[7]lam-moi'!#REF!</definedName>
    <definedName name="nin1pvl" localSheetId="1">'[7]lam-moi'!#REF!</definedName>
    <definedName name="nin1pvl" localSheetId="6">'[7]lam-moi'!#REF!</definedName>
    <definedName name="nin1pvl" localSheetId="7">'[7]lam-moi'!#REF!</definedName>
    <definedName name="nin1pvl" localSheetId="2">'[7]lam-moi'!#REF!</definedName>
    <definedName name="nin1pvl" localSheetId="3">'[7]lam-moi'!#REF!</definedName>
    <definedName name="nin1pvl" localSheetId="5">'[7]lam-moi'!#REF!</definedName>
    <definedName name="nin1pvl">'[7]lam-moi'!#REF!</definedName>
    <definedName name="nin2903p" localSheetId="6">[61]TONGKE3p!$Y$110</definedName>
    <definedName name="nin2903p" localSheetId="7">[61]TONGKE3p!$Y$110</definedName>
    <definedName name="nin2903p" localSheetId="2">[61]TONGKE3p!$Y$110</definedName>
    <definedName name="nin2903p" localSheetId="5">[61]TONGKE3p!$Y$110</definedName>
    <definedName name="nin2903p">[62]TONGKE3p!$Y$110</definedName>
    <definedName name="nin290nc3p" localSheetId="4">[40]BETON!#REF!</definedName>
    <definedName name="nin290nc3p" localSheetId="0">[40]BETON!#REF!</definedName>
    <definedName name="nin290nc3p" localSheetId="1">[40]BETON!#REF!</definedName>
    <definedName name="nin290nc3p" localSheetId="6">[41]BETON!#REF!</definedName>
    <definedName name="nin290nc3p" localSheetId="7">[41]BETON!#REF!</definedName>
    <definedName name="nin290nc3p" localSheetId="2">[41]BETON!#REF!</definedName>
    <definedName name="nin290nc3p" localSheetId="3">[40]BETON!#REF!</definedName>
    <definedName name="nin290nc3p" localSheetId="5">[41]BETON!#REF!</definedName>
    <definedName name="nin290nc3p">[40]BETON!#REF!</definedName>
    <definedName name="nin290vl3p" localSheetId="4">[40]BETON!#REF!</definedName>
    <definedName name="nin290vl3p" localSheetId="0">[40]BETON!#REF!</definedName>
    <definedName name="nin290vl3p" localSheetId="1">[40]BETON!#REF!</definedName>
    <definedName name="nin290vl3p" localSheetId="6">[41]BETON!#REF!</definedName>
    <definedName name="nin290vl3p" localSheetId="7">[41]BETON!#REF!</definedName>
    <definedName name="nin290vl3p" localSheetId="2">[41]BETON!#REF!</definedName>
    <definedName name="nin290vl3p" localSheetId="3">[40]BETON!#REF!</definedName>
    <definedName name="nin290vl3p" localSheetId="5">[41]BETON!#REF!</definedName>
    <definedName name="nin290vl3p">[40]BETON!#REF!</definedName>
    <definedName name="nin3p" localSheetId="4">#REF!</definedName>
    <definedName name="nin3p" localSheetId="0">#REF!</definedName>
    <definedName name="nin3p" localSheetId="1">#REF!</definedName>
    <definedName name="nin3p" localSheetId="6">#REF!</definedName>
    <definedName name="nin3p" localSheetId="7">#REF!</definedName>
    <definedName name="nin3p" localSheetId="2">#REF!</definedName>
    <definedName name="nin3p" localSheetId="3">#REF!</definedName>
    <definedName name="nin3p" localSheetId="5">#REF!</definedName>
    <definedName name="nin3p">#REF!</definedName>
    <definedName name="nind" localSheetId="4">#REF!</definedName>
    <definedName name="nind" localSheetId="0">#REF!</definedName>
    <definedName name="nind" localSheetId="1">#REF!</definedName>
    <definedName name="nind" localSheetId="6">#REF!</definedName>
    <definedName name="nind" localSheetId="7">#REF!</definedName>
    <definedName name="nind" localSheetId="2">#REF!</definedName>
    <definedName name="nind" localSheetId="3">#REF!</definedName>
    <definedName name="nind" localSheetId="5">#REF!</definedName>
    <definedName name="nind">#REF!</definedName>
    <definedName name="nind1p" localSheetId="4">#REF!</definedName>
    <definedName name="nind1p" localSheetId="0">#REF!</definedName>
    <definedName name="nind1p" localSheetId="1">#REF!</definedName>
    <definedName name="nind1p" localSheetId="6">#REF!</definedName>
    <definedName name="nind1p" localSheetId="7">#REF!</definedName>
    <definedName name="nind1p" localSheetId="2">#REF!</definedName>
    <definedName name="nind1p" localSheetId="3">#REF!</definedName>
    <definedName name="nind1p" localSheetId="5">#REF!</definedName>
    <definedName name="nind1p">#REF!</definedName>
    <definedName name="nind3p" localSheetId="4">#REF!</definedName>
    <definedName name="nind3p" localSheetId="0">#REF!</definedName>
    <definedName name="nind3p" localSheetId="1">#REF!</definedName>
    <definedName name="nind3p" localSheetId="6">#REF!</definedName>
    <definedName name="nind3p" localSheetId="7">#REF!</definedName>
    <definedName name="nind3p" localSheetId="2">#REF!</definedName>
    <definedName name="nind3p" localSheetId="3">#REF!</definedName>
    <definedName name="nind3p" localSheetId="5">#REF!</definedName>
    <definedName name="nind3p">#REF!</definedName>
    <definedName name="NINDnc" localSheetId="4">#REF!</definedName>
    <definedName name="NINDnc" localSheetId="0">#REF!</definedName>
    <definedName name="NINDnc" localSheetId="1">#REF!</definedName>
    <definedName name="NINDnc" localSheetId="6">#REF!</definedName>
    <definedName name="NINDnc" localSheetId="7">#REF!</definedName>
    <definedName name="NINDnc" localSheetId="2">#REF!</definedName>
    <definedName name="NINDnc" localSheetId="3">#REF!</definedName>
    <definedName name="NINDnc" localSheetId="5">#REF!</definedName>
    <definedName name="NINDnc">#REF!</definedName>
    <definedName name="nindnc1p" localSheetId="4">#REF!</definedName>
    <definedName name="nindnc1p" localSheetId="0">#REF!</definedName>
    <definedName name="nindnc1p" localSheetId="1">#REF!</definedName>
    <definedName name="nindnc1p" localSheetId="6">#REF!</definedName>
    <definedName name="nindnc1p" localSheetId="7">#REF!</definedName>
    <definedName name="nindnc1p" localSheetId="2">#REF!</definedName>
    <definedName name="nindnc1p" localSheetId="3">#REF!</definedName>
    <definedName name="nindnc1p" localSheetId="5">#REF!</definedName>
    <definedName name="nindnc1p">#REF!</definedName>
    <definedName name="nindnc3p" localSheetId="4">[40]BETON!#REF!</definedName>
    <definedName name="nindnc3p" localSheetId="0">[40]BETON!#REF!</definedName>
    <definedName name="nindnc3p" localSheetId="1">[40]BETON!#REF!</definedName>
    <definedName name="nindnc3p" localSheetId="6">[41]BETON!#REF!</definedName>
    <definedName name="nindnc3p" localSheetId="7">[41]BETON!#REF!</definedName>
    <definedName name="nindnc3p" localSheetId="2">[41]BETON!#REF!</definedName>
    <definedName name="nindnc3p" localSheetId="3">[40]BETON!#REF!</definedName>
    <definedName name="nindnc3p" localSheetId="5">[41]BETON!#REF!</definedName>
    <definedName name="nindnc3p">[40]BETON!#REF!</definedName>
    <definedName name="NINDvc" localSheetId="4">#REF!</definedName>
    <definedName name="NINDvc" localSheetId="0">#REF!</definedName>
    <definedName name="NINDvc" localSheetId="1">#REF!</definedName>
    <definedName name="NINDvc" localSheetId="6">#REF!</definedName>
    <definedName name="NINDvc" localSheetId="7">#REF!</definedName>
    <definedName name="NINDvc" localSheetId="2">#REF!</definedName>
    <definedName name="NINDvc" localSheetId="3">#REF!</definedName>
    <definedName name="NINDvc" localSheetId="5">#REF!</definedName>
    <definedName name="NINDvc">#REF!</definedName>
    <definedName name="NINDvl" localSheetId="4">#REF!</definedName>
    <definedName name="NINDvl" localSheetId="0">#REF!</definedName>
    <definedName name="NINDvl" localSheetId="1">#REF!</definedName>
    <definedName name="NINDvl" localSheetId="6">#REF!</definedName>
    <definedName name="NINDvl" localSheetId="7">#REF!</definedName>
    <definedName name="NINDvl" localSheetId="2">#REF!</definedName>
    <definedName name="NINDvl" localSheetId="3">#REF!</definedName>
    <definedName name="NINDvl" localSheetId="5">#REF!</definedName>
    <definedName name="NINDvl">#REF!</definedName>
    <definedName name="nindvl1p" localSheetId="4">#REF!</definedName>
    <definedName name="nindvl1p" localSheetId="0">#REF!</definedName>
    <definedName name="nindvl1p" localSheetId="1">#REF!</definedName>
    <definedName name="nindvl1p" localSheetId="6">#REF!</definedName>
    <definedName name="nindvl1p" localSheetId="7">#REF!</definedName>
    <definedName name="nindvl1p" localSheetId="2">#REF!</definedName>
    <definedName name="nindvl1p" localSheetId="3">#REF!</definedName>
    <definedName name="nindvl1p" localSheetId="5">#REF!</definedName>
    <definedName name="nindvl1p">#REF!</definedName>
    <definedName name="nindvl3p" localSheetId="4">[40]BETON!#REF!</definedName>
    <definedName name="nindvl3p" localSheetId="0">[40]BETON!#REF!</definedName>
    <definedName name="nindvl3p" localSheetId="1">[40]BETON!#REF!</definedName>
    <definedName name="nindvl3p" localSheetId="6">[41]BETON!#REF!</definedName>
    <definedName name="nindvl3p" localSheetId="7">[41]BETON!#REF!</definedName>
    <definedName name="nindvl3p" localSheetId="2">[41]BETON!#REF!</definedName>
    <definedName name="nindvl3p" localSheetId="3">[40]BETON!#REF!</definedName>
    <definedName name="nindvl3p" localSheetId="5">[41]BETON!#REF!</definedName>
    <definedName name="nindvl3p">[40]BETON!#REF!</definedName>
    <definedName name="ning1p" localSheetId="4">#REF!</definedName>
    <definedName name="ning1p" localSheetId="0">#REF!</definedName>
    <definedName name="ning1p" localSheetId="1">#REF!</definedName>
    <definedName name="ning1p" localSheetId="6">#REF!</definedName>
    <definedName name="ning1p" localSheetId="7">#REF!</definedName>
    <definedName name="ning1p" localSheetId="2">#REF!</definedName>
    <definedName name="ning1p" localSheetId="3">#REF!</definedName>
    <definedName name="ning1p" localSheetId="5">#REF!</definedName>
    <definedName name="ning1p">#REF!</definedName>
    <definedName name="ningnc1p" localSheetId="4">#REF!</definedName>
    <definedName name="ningnc1p" localSheetId="0">#REF!</definedName>
    <definedName name="ningnc1p" localSheetId="1">#REF!</definedName>
    <definedName name="ningnc1p" localSheetId="6">#REF!</definedName>
    <definedName name="ningnc1p" localSheetId="7">#REF!</definedName>
    <definedName name="ningnc1p" localSheetId="2">#REF!</definedName>
    <definedName name="ningnc1p" localSheetId="3">#REF!</definedName>
    <definedName name="ningnc1p" localSheetId="5">#REF!</definedName>
    <definedName name="ningnc1p">#REF!</definedName>
    <definedName name="ningvl1p" localSheetId="4">#REF!</definedName>
    <definedName name="ningvl1p" localSheetId="0">#REF!</definedName>
    <definedName name="ningvl1p" localSheetId="1">#REF!</definedName>
    <definedName name="ningvl1p" localSheetId="6">#REF!</definedName>
    <definedName name="ningvl1p" localSheetId="7">#REF!</definedName>
    <definedName name="ningvl1p" localSheetId="2">#REF!</definedName>
    <definedName name="ningvl1p" localSheetId="3">#REF!</definedName>
    <definedName name="ningvl1p" localSheetId="5">#REF!</definedName>
    <definedName name="ningvl1p">#REF!</definedName>
    <definedName name="NINnc" localSheetId="4">#REF!</definedName>
    <definedName name="NINnc" localSheetId="0">#REF!</definedName>
    <definedName name="NINnc" localSheetId="1">#REF!</definedName>
    <definedName name="NINnc" localSheetId="6">#REF!</definedName>
    <definedName name="NINnc" localSheetId="7">#REF!</definedName>
    <definedName name="NINnc" localSheetId="2">#REF!</definedName>
    <definedName name="NINnc" localSheetId="3">#REF!</definedName>
    <definedName name="NINnc" localSheetId="5">#REF!</definedName>
    <definedName name="NINnc">#REF!</definedName>
    <definedName name="ninnc3p" localSheetId="4">[40]BETON!#REF!</definedName>
    <definedName name="ninnc3p" localSheetId="0">[40]BETON!#REF!</definedName>
    <definedName name="ninnc3p" localSheetId="1">[40]BETON!#REF!</definedName>
    <definedName name="ninnc3p" localSheetId="6">[41]BETON!#REF!</definedName>
    <definedName name="ninnc3p" localSheetId="7">[41]BETON!#REF!</definedName>
    <definedName name="ninnc3p" localSheetId="2">[41]BETON!#REF!</definedName>
    <definedName name="ninnc3p" localSheetId="3">[40]BETON!#REF!</definedName>
    <definedName name="ninnc3p" localSheetId="5">[41]BETON!#REF!</definedName>
    <definedName name="ninnc3p">[40]BETON!#REF!</definedName>
    <definedName name="nint1p" localSheetId="4">#REF!</definedName>
    <definedName name="nint1p" localSheetId="0">#REF!</definedName>
    <definedName name="nint1p" localSheetId="1">#REF!</definedName>
    <definedName name="nint1p" localSheetId="6">#REF!</definedName>
    <definedName name="nint1p" localSheetId="7">#REF!</definedName>
    <definedName name="nint1p" localSheetId="2">#REF!</definedName>
    <definedName name="nint1p" localSheetId="3">#REF!</definedName>
    <definedName name="nint1p" localSheetId="5">#REF!</definedName>
    <definedName name="nint1p">#REF!</definedName>
    <definedName name="nintnc1p" localSheetId="4">#REF!</definedName>
    <definedName name="nintnc1p" localSheetId="0">#REF!</definedName>
    <definedName name="nintnc1p" localSheetId="1">#REF!</definedName>
    <definedName name="nintnc1p" localSheetId="6">#REF!</definedName>
    <definedName name="nintnc1p" localSheetId="7">#REF!</definedName>
    <definedName name="nintnc1p" localSheetId="2">#REF!</definedName>
    <definedName name="nintnc1p" localSheetId="3">#REF!</definedName>
    <definedName name="nintnc1p" localSheetId="5">#REF!</definedName>
    <definedName name="nintnc1p">#REF!</definedName>
    <definedName name="nintvl1p" localSheetId="4">#REF!</definedName>
    <definedName name="nintvl1p" localSheetId="0">#REF!</definedName>
    <definedName name="nintvl1p" localSheetId="1">#REF!</definedName>
    <definedName name="nintvl1p" localSheetId="6">#REF!</definedName>
    <definedName name="nintvl1p" localSheetId="7">#REF!</definedName>
    <definedName name="nintvl1p" localSheetId="2">#REF!</definedName>
    <definedName name="nintvl1p" localSheetId="3">#REF!</definedName>
    <definedName name="nintvl1p" localSheetId="5">#REF!</definedName>
    <definedName name="nintvl1p">#REF!</definedName>
    <definedName name="NINvc" localSheetId="4">#REF!</definedName>
    <definedName name="NINvc" localSheetId="0">#REF!</definedName>
    <definedName name="NINvc" localSheetId="1">#REF!</definedName>
    <definedName name="NINvc" localSheetId="6">#REF!</definedName>
    <definedName name="NINvc" localSheetId="7">#REF!</definedName>
    <definedName name="NINvc" localSheetId="2">#REF!</definedName>
    <definedName name="NINvc" localSheetId="3">#REF!</definedName>
    <definedName name="NINvc" localSheetId="5">#REF!</definedName>
    <definedName name="NINvc">#REF!</definedName>
    <definedName name="NINvl" localSheetId="4">#REF!</definedName>
    <definedName name="NINvl" localSheetId="0">#REF!</definedName>
    <definedName name="NINvl" localSheetId="1">#REF!</definedName>
    <definedName name="NINvl" localSheetId="6">#REF!</definedName>
    <definedName name="NINvl" localSheetId="7">#REF!</definedName>
    <definedName name="NINvl" localSheetId="2">#REF!</definedName>
    <definedName name="NINvl" localSheetId="3">#REF!</definedName>
    <definedName name="NINvl" localSheetId="5">#REF!</definedName>
    <definedName name="NINvl">#REF!</definedName>
    <definedName name="ninvl3p" localSheetId="4">[40]BETON!#REF!</definedName>
    <definedName name="ninvl3p" localSheetId="0">[40]BETON!#REF!</definedName>
    <definedName name="ninvl3p" localSheetId="1">[40]BETON!#REF!</definedName>
    <definedName name="ninvl3p" localSheetId="6">[41]BETON!#REF!</definedName>
    <definedName name="ninvl3p" localSheetId="7">[41]BETON!#REF!</definedName>
    <definedName name="ninvl3p" localSheetId="2">[41]BETON!#REF!</definedName>
    <definedName name="ninvl3p" localSheetId="3">[40]BETON!#REF!</definedName>
    <definedName name="ninvl3p" localSheetId="5">[41]BETON!#REF!</definedName>
    <definedName name="ninvl3p">[40]BETON!#REF!</definedName>
    <definedName name="nl" localSheetId="4">#REF!</definedName>
    <definedName name="nl" localSheetId="0">#REF!</definedName>
    <definedName name="nl" localSheetId="1">#REF!</definedName>
    <definedName name="nl" localSheetId="6">#REF!</definedName>
    <definedName name="nl" localSheetId="7">#REF!</definedName>
    <definedName name="nl" localSheetId="2">#REF!</definedName>
    <definedName name="nl" localSheetId="3">#REF!</definedName>
    <definedName name="nl" localSheetId="5">#REF!</definedName>
    <definedName name="nl">#REF!</definedName>
    <definedName name="NL12nc" localSheetId="4">'[39]CHITIET VL-NC-TT-3p'!#REF!</definedName>
    <definedName name="NL12nc" localSheetId="0">'[39]CHITIET VL-NC-TT-3p'!#REF!</definedName>
    <definedName name="NL12nc" localSheetId="1">'[39]CHITIET VL-NC-TT-3p'!#REF!</definedName>
    <definedName name="NL12nc" localSheetId="6">'[39]CHITIET VL-NC-TT-3p'!#REF!</definedName>
    <definedName name="NL12nc" localSheetId="7">'[39]CHITIET VL-NC-TT-3p'!#REF!</definedName>
    <definedName name="NL12nc" localSheetId="2">'[39]CHITIET VL-NC-TT-3p'!#REF!</definedName>
    <definedName name="NL12nc" localSheetId="3">'[39]CHITIET VL-NC-TT-3p'!#REF!</definedName>
    <definedName name="NL12nc" localSheetId="5">'[39]CHITIET VL-NC-TT-3p'!#REF!</definedName>
    <definedName name="NL12nc">'[39]CHITIET VL-NC-TT-3p'!#REF!</definedName>
    <definedName name="NL12vl" localSheetId="4">'[39]CHITIET VL-NC-TT-3p'!#REF!</definedName>
    <definedName name="NL12vl" localSheetId="0">'[39]CHITIET VL-NC-TT-3p'!#REF!</definedName>
    <definedName name="NL12vl" localSheetId="1">'[39]CHITIET VL-NC-TT-3p'!#REF!</definedName>
    <definedName name="NL12vl" localSheetId="6">'[39]CHITIET VL-NC-TT-3p'!#REF!</definedName>
    <definedName name="NL12vl" localSheetId="7">'[39]CHITIET VL-NC-TT-3p'!#REF!</definedName>
    <definedName name="NL12vl" localSheetId="2">'[39]CHITIET VL-NC-TT-3p'!#REF!</definedName>
    <definedName name="NL12vl" localSheetId="3">'[39]CHITIET VL-NC-TT-3p'!#REF!</definedName>
    <definedName name="NL12vl" localSheetId="5">'[39]CHITIET VL-NC-TT-3p'!#REF!</definedName>
    <definedName name="NL12vl">'[39]CHITIET VL-NC-TT-3p'!#REF!</definedName>
    <definedName name="nl1p" localSheetId="4">#REF!</definedName>
    <definedName name="nl1p" localSheetId="0">#REF!</definedName>
    <definedName name="nl1p" localSheetId="1">#REF!</definedName>
    <definedName name="nl1p" localSheetId="6">#REF!</definedName>
    <definedName name="nl1p" localSheetId="7">#REF!</definedName>
    <definedName name="nl1p" localSheetId="2">#REF!</definedName>
    <definedName name="nl1p" localSheetId="3">#REF!</definedName>
    <definedName name="nl1p" localSheetId="5">#REF!</definedName>
    <definedName name="nl1p">#REF!</definedName>
    <definedName name="nl3p" localSheetId="4">#REF!</definedName>
    <definedName name="nl3p" localSheetId="0">#REF!</definedName>
    <definedName name="nl3p" localSheetId="1">#REF!</definedName>
    <definedName name="nl3p" localSheetId="6">#REF!</definedName>
    <definedName name="nl3p" localSheetId="7">#REF!</definedName>
    <definedName name="nl3p" localSheetId="2">#REF!</definedName>
    <definedName name="nl3p" localSheetId="3">#REF!</definedName>
    <definedName name="nl3p" localSheetId="5">#REF!</definedName>
    <definedName name="nl3p">#REF!</definedName>
    <definedName name="nlht" localSheetId="4">#REF!</definedName>
    <definedName name="nlht" localSheetId="0">#REF!</definedName>
    <definedName name="nlht" localSheetId="1">#REF!</definedName>
    <definedName name="nlht" localSheetId="6">#REF!</definedName>
    <definedName name="nlht" localSheetId="7">#REF!</definedName>
    <definedName name="nlht" localSheetId="2">#REF!</definedName>
    <definedName name="nlht" localSheetId="3">#REF!</definedName>
    <definedName name="nlht" localSheetId="5">#REF!</definedName>
    <definedName name="nlht">#REF!</definedName>
    <definedName name="nlmtc" localSheetId="4">'[65]CHITIET VL-NCHT1 (2)'!#REF!</definedName>
    <definedName name="nlmtc" localSheetId="0">'[65]CHITIET VL-NCHT1 (2)'!#REF!</definedName>
    <definedName name="nlmtc" localSheetId="1">'[65]CHITIET VL-NCHT1 (2)'!#REF!</definedName>
    <definedName name="nlmtc" localSheetId="6">'[66]CHITIET VL-NCHT1 (2)'!#REF!</definedName>
    <definedName name="nlmtc" localSheetId="7">'[66]CHITIET VL-NCHT1 (2)'!#REF!</definedName>
    <definedName name="nlmtc" localSheetId="2">'[66]CHITIET VL-NCHT1 (2)'!#REF!</definedName>
    <definedName name="nlmtc" localSheetId="3">'[65]CHITIET VL-NCHT1 (2)'!#REF!</definedName>
    <definedName name="nlmtc" localSheetId="5">'[66]CHITIET VL-NCHT1 (2)'!#REF!</definedName>
    <definedName name="nlmtc">'[65]CHITIET VL-NCHT1 (2)'!#REF!</definedName>
    <definedName name="nlnc" localSheetId="4">'[7]lam-moi'!#REF!</definedName>
    <definedName name="nlnc" localSheetId="0">'[7]lam-moi'!#REF!</definedName>
    <definedName name="nlnc" localSheetId="1">'[7]lam-moi'!#REF!</definedName>
    <definedName name="nlnc" localSheetId="6">'[7]lam-moi'!#REF!</definedName>
    <definedName name="nlnc" localSheetId="7">'[7]lam-moi'!#REF!</definedName>
    <definedName name="nlnc" localSheetId="2">'[7]lam-moi'!#REF!</definedName>
    <definedName name="nlnc" localSheetId="3">'[7]lam-moi'!#REF!</definedName>
    <definedName name="nlnc" localSheetId="5">'[7]lam-moi'!#REF!</definedName>
    <definedName name="nlnc">'[7]lam-moi'!#REF!</definedName>
    <definedName name="nlnc3p">'[67]CHITIET VL-NC-TT1p'!$G$260</definedName>
    <definedName name="nlnc3pha" localSheetId="6">'[61]CHITIET VL-NC-DDTT3PHA '!$G$426</definedName>
    <definedName name="nlnc3pha" localSheetId="7">'[61]CHITIET VL-NC-DDTT3PHA '!$G$426</definedName>
    <definedName name="nlnc3pha" localSheetId="2">'[61]CHITIET VL-NC-DDTT3PHA '!$G$426</definedName>
    <definedName name="nlnc3pha" localSheetId="5">'[61]CHITIET VL-NC-DDTT3PHA '!$G$426</definedName>
    <definedName name="nlnc3pha">'[62]CHITIET VL-NC-DDTT3PHA '!$G$426</definedName>
    <definedName name="NLTK1p" localSheetId="4">#REF!</definedName>
    <definedName name="NLTK1p" localSheetId="0">#REF!</definedName>
    <definedName name="NLTK1p" localSheetId="1">#REF!</definedName>
    <definedName name="NLTK1p" localSheetId="6">#REF!</definedName>
    <definedName name="NLTK1p" localSheetId="7">#REF!</definedName>
    <definedName name="NLTK1p" localSheetId="2">#REF!</definedName>
    <definedName name="NLTK1p" localSheetId="3">#REF!</definedName>
    <definedName name="NLTK1p" localSheetId="5">#REF!</definedName>
    <definedName name="NLTK1p">#REF!</definedName>
    <definedName name="nlvl" localSheetId="4">'[7]lam-moi'!#REF!</definedName>
    <definedName name="nlvl" localSheetId="0">'[7]lam-moi'!#REF!</definedName>
    <definedName name="nlvl" localSheetId="1">'[7]lam-moi'!#REF!</definedName>
    <definedName name="nlvl" localSheetId="6">'[7]lam-moi'!#REF!</definedName>
    <definedName name="nlvl" localSheetId="7">'[7]lam-moi'!#REF!</definedName>
    <definedName name="nlvl" localSheetId="2">'[7]lam-moi'!#REF!</definedName>
    <definedName name="nlvl" localSheetId="3">'[7]lam-moi'!#REF!</definedName>
    <definedName name="nlvl" localSheetId="5">'[7]lam-moi'!#REF!</definedName>
    <definedName name="nlvl">'[7]lam-moi'!#REF!</definedName>
    <definedName name="nlvl1">[7]chitiet!$G$302</definedName>
    <definedName name="nlvl3p" localSheetId="6">'[61]CHITIET VL-NC-TT1p'!$G$245</definedName>
    <definedName name="nlvl3p" localSheetId="7">'[61]CHITIET VL-NC-TT1p'!$G$245</definedName>
    <definedName name="nlvl3p" localSheetId="2">'[61]CHITIET VL-NC-TT1p'!$G$245</definedName>
    <definedName name="nlvl3p" localSheetId="5">'[61]CHITIET VL-NC-TT1p'!$G$245</definedName>
    <definedName name="nlvl3p">'[62]CHITIET VL-NC-TT1p'!$G$245</definedName>
    <definedName name="nn" localSheetId="4">#REF!</definedName>
    <definedName name="nn" localSheetId="0">#REF!</definedName>
    <definedName name="nn" localSheetId="1">#REF!</definedName>
    <definedName name="nn" localSheetId="6">#REF!</definedName>
    <definedName name="nn" localSheetId="7">#REF!</definedName>
    <definedName name="nn" localSheetId="2">#REF!</definedName>
    <definedName name="nn" localSheetId="3">#REF!</definedName>
    <definedName name="nn" localSheetId="5">#REF!</definedName>
    <definedName name="nn">#REF!</definedName>
    <definedName name="nn1p" localSheetId="4">#REF!</definedName>
    <definedName name="nn1p" localSheetId="0">#REF!</definedName>
    <definedName name="nn1p" localSheetId="1">#REF!</definedName>
    <definedName name="nn1p" localSheetId="6">#REF!</definedName>
    <definedName name="nn1p" localSheetId="7">#REF!</definedName>
    <definedName name="nn1p" localSheetId="2">#REF!</definedName>
    <definedName name="nn1p" localSheetId="3">#REF!</definedName>
    <definedName name="nn1p" localSheetId="5">#REF!</definedName>
    <definedName name="nn1p">#REF!</definedName>
    <definedName name="nn3p" localSheetId="4">#REF!</definedName>
    <definedName name="nn3p" localSheetId="0">#REF!</definedName>
    <definedName name="nn3p" localSheetId="1">#REF!</definedName>
    <definedName name="nn3p" localSheetId="6">#REF!</definedName>
    <definedName name="nn3p" localSheetId="7">#REF!</definedName>
    <definedName name="nn3p" localSheetId="2">#REF!</definedName>
    <definedName name="nn3p" localSheetId="3">#REF!</definedName>
    <definedName name="nn3p" localSheetId="5">#REF!</definedName>
    <definedName name="nn3p">#REF!</definedName>
    <definedName name="nnnc" localSheetId="4">'[7]lam-moi'!#REF!</definedName>
    <definedName name="nnnc" localSheetId="0">'[7]lam-moi'!#REF!</definedName>
    <definedName name="nnnc" localSheetId="1">'[7]lam-moi'!#REF!</definedName>
    <definedName name="nnnc" localSheetId="6">'[7]lam-moi'!#REF!</definedName>
    <definedName name="nnnc" localSheetId="7">'[7]lam-moi'!#REF!</definedName>
    <definedName name="nnnc" localSheetId="2">'[7]lam-moi'!#REF!</definedName>
    <definedName name="nnnc" localSheetId="3">'[7]lam-moi'!#REF!</definedName>
    <definedName name="nnnc" localSheetId="5">'[7]lam-moi'!#REF!</definedName>
    <definedName name="nnnc">'[7]lam-moi'!#REF!</definedName>
    <definedName name="nnnc3p" localSheetId="4">[40]BETON!#REF!</definedName>
    <definedName name="nnnc3p" localSheetId="0">[40]BETON!#REF!</definedName>
    <definedName name="nnnc3p" localSheetId="1">[40]BETON!#REF!</definedName>
    <definedName name="nnnc3p" localSheetId="6">[41]BETON!#REF!</definedName>
    <definedName name="nnnc3p" localSheetId="7">[41]BETON!#REF!</definedName>
    <definedName name="nnnc3p" localSheetId="2">[41]BETON!#REF!</definedName>
    <definedName name="nnnc3p" localSheetId="3">[40]BETON!#REF!</definedName>
    <definedName name="nnnc3p" localSheetId="5">[41]BETON!#REF!</definedName>
    <definedName name="nnnc3p">[40]BETON!#REF!</definedName>
    <definedName name="nnvl" localSheetId="4">'[7]lam-moi'!#REF!</definedName>
    <definedName name="nnvl" localSheetId="0">'[7]lam-moi'!#REF!</definedName>
    <definedName name="nnvl" localSheetId="1">'[7]lam-moi'!#REF!</definedName>
    <definedName name="nnvl" localSheetId="6">'[7]lam-moi'!#REF!</definedName>
    <definedName name="nnvl" localSheetId="7">'[7]lam-moi'!#REF!</definedName>
    <definedName name="nnvl" localSheetId="2">'[7]lam-moi'!#REF!</definedName>
    <definedName name="nnvl" localSheetId="3">'[7]lam-moi'!#REF!</definedName>
    <definedName name="nnvl" localSheetId="5">'[7]lam-moi'!#REF!</definedName>
    <definedName name="nnvl">'[7]lam-moi'!#REF!</definedName>
    <definedName name="nnvl3p" localSheetId="4">[40]BETON!#REF!</definedName>
    <definedName name="nnvl3p" localSheetId="0">[40]BETON!#REF!</definedName>
    <definedName name="nnvl3p" localSheetId="1">[40]BETON!#REF!</definedName>
    <definedName name="nnvl3p" localSheetId="6">[41]BETON!#REF!</definedName>
    <definedName name="nnvl3p" localSheetId="7">[41]BETON!#REF!</definedName>
    <definedName name="nnvl3p" localSheetId="2">[41]BETON!#REF!</definedName>
    <definedName name="nnvl3p" localSheetId="3">[40]BETON!#REF!</definedName>
    <definedName name="nnvl3p" localSheetId="5">[41]BETON!#REF!</definedName>
    <definedName name="nnvl3p">[40]BETON!#REF!</definedName>
    <definedName name="NToS" localSheetId="4">[68]!NToS</definedName>
    <definedName name="NToS" localSheetId="0">[68]!NToS</definedName>
    <definedName name="NToS" localSheetId="1">[68]!NToS</definedName>
    <definedName name="NToS" localSheetId="6">[69]!NToS</definedName>
    <definedName name="NToS" localSheetId="7">[69]!NToS</definedName>
    <definedName name="NToS" localSheetId="2">[69]!NToS</definedName>
    <definedName name="NToS" localSheetId="3">[68]!NToS</definedName>
    <definedName name="NToS" localSheetId="5">[69]!NToS</definedName>
    <definedName name="NToS">[68]!NToS</definedName>
    <definedName name="nuoc">[27]gvl!$N$38</definedName>
    <definedName name="nx" localSheetId="4">#REF!</definedName>
    <definedName name="nx" localSheetId="0">#REF!</definedName>
    <definedName name="nx" localSheetId="1">#REF!</definedName>
    <definedName name="nx" localSheetId="6">#REF!</definedName>
    <definedName name="nx" localSheetId="7">#REF!</definedName>
    <definedName name="nx" localSheetId="2">#REF!</definedName>
    <definedName name="nx" localSheetId="3">#REF!</definedName>
    <definedName name="nx" localSheetId="5">#REF!</definedName>
    <definedName name="nx">#REF!</definedName>
    <definedName name="nxmtc" localSheetId="4">'[65]CHITIET VL-NCHT1 (2)'!#REF!</definedName>
    <definedName name="nxmtc" localSheetId="0">'[65]CHITIET VL-NCHT1 (2)'!#REF!</definedName>
    <definedName name="nxmtc" localSheetId="1">'[65]CHITIET VL-NCHT1 (2)'!#REF!</definedName>
    <definedName name="nxmtc" localSheetId="6">'[66]CHITIET VL-NCHT1 (2)'!#REF!</definedName>
    <definedName name="nxmtc" localSheetId="7">'[66]CHITIET VL-NCHT1 (2)'!#REF!</definedName>
    <definedName name="nxmtc" localSheetId="2">'[66]CHITIET VL-NCHT1 (2)'!#REF!</definedName>
    <definedName name="nxmtc" localSheetId="3">'[65]CHITIET VL-NCHT1 (2)'!#REF!</definedName>
    <definedName name="nxmtc" localSheetId="5">'[66]CHITIET VL-NCHT1 (2)'!#REF!</definedName>
    <definedName name="nxmtc">'[65]CHITIET VL-NCHT1 (2)'!#REF!</definedName>
    <definedName name="osc" localSheetId="4">#REF!</definedName>
    <definedName name="osc" localSheetId="0">#REF!</definedName>
    <definedName name="osc" localSheetId="1">#REF!</definedName>
    <definedName name="osc" localSheetId="6">#REF!</definedName>
    <definedName name="osc" localSheetId="7">#REF!</definedName>
    <definedName name="osc" localSheetId="2">#REF!</definedName>
    <definedName name="osc" localSheetId="3">#REF!</definedName>
    <definedName name="osc" localSheetId="5">#REF!</definedName>
    <definedName name="osc">#REF!</definedName>
    <definedName name="PRICE" localSheetId="4">#REF!</definedName>
    <definedName name="PRICE" localSheetId="0">#REF!</definedName>
    <definedName name="PRICE" localSheetId="1">#REF!</definedName>
    <definedName name="PRICE" localSheetId="6">#REF!</definedName>
    <definedName name="PRICE" localSheetId="7">#REF!</definedName>
    <definedName name="PRICE" localSheetId="2">#REF!</definedName>
    <definedName name="PRICE" localSheetId="3">#REF!</definedName>
    <definedName name="PRICE" localSheetId="5">#REF!</definedName>
    <definedName name="PRICE">#REF!</definedName>
    <definedName name="PRICE1" localSheetId="4">#REF!</definedName>
    <definedName name="PRICE1" localSheetId="0">#REF!</definedName>
    <definedName name="PRICE1" localSheetId="1">#REF!</definedName>
    <definedName name="PRICE1" localSheetId="6">#REF!</definedName>
    <definedName name="PRICE1" localSheetId="7">#REF!</definedName>
    <definedName name="PRICE1" localSheetId="2">#REF!</definedName>
    <definedName name="PRICE1" localSheetId="3">#REF!</definedName>
    <definedName name="PRICE1" localSheetId="5">#REF!</definedName>
    <definedName name="PRICE1">#REF!</definedName>
    <definedName name="_xlnm.Print_Area" localSheetId="4">'15 DIA CHI LOAI PA167(TCKH)'!$B$1:$AM$39</definedName>
    <definedName name="_xlnm.Print_Area" localSheetId="0">'BIEU 01_578 (TCKH)'!$A$9:$Y$165</definedName>
    <definedName name="_xlnm.Print_Area" localSheetId="1">'BIEU 02 _578 (TCKH)'!$B$1:$AX$20</definedName>
    <definedName name="_xlnm.Print_Area" localSheetId="6">'BIEU 03-578(QLDT)'!$A$1:$J$289</definedName>
    <definedName name="_xlnm.Print_Area" localSheetId="7">'BIEU 03-578(QLDT) (2)'!$A$1:$J$282</definedName>
    <definedName name="_xlnm.Print_Area" localSheetId="2">'Biêu số 3'!$A$1:$J$212</definedName>
    <definedName name="_xlnm.Print_Area" localSheetId="3">'Biêu sô 5 CHUA CAP GCN(PTCKH)'!$B$1:$AZ$278</definedName>
    <definedName name="_xlnm.Print_Area" localSheetId="5">'UBND-PL3  (2)'!$A$1:$J$207</definedName>
    <definedName name="_xlnm.Print_Area">#REF!</definedName>
    <definedName name="_xlnm.Print_Titles" localSheetId="4">'15 DIA CHI LOAI PA167(TCKH)'!$9:$12</definedName>
    <definedName name="_xlnm.Print_Titles" localSheetId="0">'BIEU 01_578 (TCKH)'!$12:$14</definedName>
    <definedName name="_xlnm.Print_Titles" localSheetId="1">'BIEU 02 _578 (TCKH)'!$7:$11</definedName>
    <definedName name="_xlnm.Print_Titles" localSheetId="6">'BIEU 03-578(QLDT)'!$5:$8</definedName>
    <definedName name="_xlnm.Print_Titles" localSheetId="7">'BIEU 03-578(QLDT) (2)'!$5:$8</definedName>
    <definedName name="_xlnm.Print_Titles" localSheetId="2">'Biêu số 3'!$4:$7</definedName>
    <definedName name="_xlnm.Print_Titles" localSheetId="3">'Biêu sô 5 CHUA CAP GCN(PTCKH)'!$7:$10</definedName>
    <definedName name="_xlnm.Print_Titles" localSheetId="8">'Mẫu 2'!$12:$14</definedName>
    <definedName name="_xlnm.Print_Titles" localSheetId="9">'Mẫu 3'!$7:$9</definedName>
    <definedName name="_xlnm.Print_Titles" localSheetId="5">'UBND-PL3  (2)'!$3:$6</definedName>
    <definedName name="_xlnm.Print_Titles">#N/A</definedName>
    <definedName name="Print_Titles_MI" localSheetId="4">#REF!</definedName>
    <definedName name="Print_Titles_MI" localSheetId="0">#REF!</definedName>
    <definedName name="Print_Titles_MI" localSheetId="1">#REF!</definedName>
    <definedName name="Print_Titles_MI" localSheetId="6">#REF!</definedName>
    <definedName name="Print_Titles_MI" localSheetId="7">#REF!</definedName>
    <definedName name="Print_Titles_MI" localSheetId="2">#REF!</definedName>
    <definedName name="Print_Titles_MI" localSheetId="3">#REF!</definedName>
    <definedName name="Print_Titles_MI" localSheetId="5">#REF!</definedName>
    <definedName name="Print_Titles_MI">#REF!</definedName>
    <definedName name="PRINTA" localSheetId="4">#REF!</definedName>
    <definedName name="PRINTA" localSheetId="0">#REF!</definedName>
    <definedName name="PRINTA" localSheetId="1">#REF!</definedName>
    <definedName name="PRINTA" localSheetId="6">#REF!</definedName>
    <definedName name="PRINTA" localSheetId="7">#REF!</definedName>
    <definedName name="PRINTA" localSheetId="2">#REF!</definedName>
    <definedName name="PRINTA" localSheetId="3">#REF!</definedName>
    <definedName name="PRINTA" localSheetId="5">#REF!</definedName>
    <definedName name="PRINTA">#REF!</definedName>
    <definedName name="PRINTB" localSheetId="4">#REF!</definedName>
    <definedName name="PRINTB" localSheetId="0">#REF!</definedName>
    <definedName name="PRINTB" localSheetId="1">#REF!</definedName>
    <definedName name="PRINTB" localSheetId="6">#REF!</definedName>
    <definedName name="PRINTB" localSheetId="7">#REF!</definedName>
    <definedName name="PRINTB" localSheetId="2">#REF!</definedName>
    <definedName name="PRINTB" localSheetId="3">#REF!</definedName>
    <definedName name="PRINTB" localSheetId="5">#REF!</definedName>
    <definedName name="PRINTB">#REF!</definedName>
    <definedName name="PRINTC" localSheetId="4">#REF!</definedName>
    <definedName name="PRINTC" localSheetId="0">#REF!</definedName>
    <definedName name="PRINTC" localSheetId="1">#REF!</definedName>
    <definedName name="PRINTC" localSheetId="6">#REF!</definedName>
    <definedName name="PRINTC" localSheetId="7">#REF!</definedName>
    <definedName name="PRINTC" localSheetId="2">#REF!</definedName>
    <definedName name="PRINTC" localSheetId="3">#REF!</definedName>
    <definedName name="PRINTC" localSheetId="5">#REF!</definedName>
    <definedName name="PRINTC">#REF!</definedName>
    <definedName name="PROPOSAL" localSheetId="4">#REF!</definedName>
    <definedName name="PROPOSAL" localSheetId="0">#REF!</definedName>
    <definedName name="PROPOSAL" localSheetId="1">#REF!</definedName>
    <definedName name="PROPOSAL" localSheetId="6">#REF!</definedName>
    <definedName name="PROPOSAL" localSheetId="7">#REF!</definedName>
    <definedName name="PROPOSAL" localSheetId="2">#REF!</definedName>
    <definedName name="PROPOSAL" localSheetId="3">#REF!</definedName>
    <definedName name="PROPOSAL" localSheetId="5">#REF!</definedName>
    <definedName name="PROPOSAL">#REF!</definedName>
    <definedName name="PTNC" localSheetId="4">#REF!</definedName>
    <definedName name="PTNC" localSheetId="0">#REF!</definedName>
    <definedName name="PTNC" localSheetId="1">#REF!</definedName>
    <definedName name="PTNC" localSheetId="6">#REF!</definedName>
    <definedName name="PTNC" localSheetId="7">#REF!</definedName>
    <definedName name="PTNC" localSheetId="2">#REF!</definedName>
    <definedName name="PTNC" localSheetId="3">#REF!</definedName>
    <definedName name="PTNC" localSheetId="5">#REF!</definedName>
    <definedName name="PTNC">#REF!</definedName>
    <definedName name="Q" localSheetId="4">[7]giathanh1!#REF!</definedName>
    <definedName name="Q" localSheetId="0">[7]giathanh1!#REF!</definedName>
    <definedName name="Q" localSheetId="1">[7]giathanh1!#REF!</definedName>
    <definedName name="Q" localSheetId="6">[7]giathanh1!#REF!</definedName>
    <definedName name="Q" localSheetId="7">[7]giathanh1!#REF!</definedName>
    <definedName name="Q" localSheetId="2">[7]giathanh1!#REF!</definedName>
    <definedName name="Q" localSheetId="3">[7]giathanh1!#REF!</definedName>
    <definedName name="Q" localSheetId="5">[7]giathanh1!#REF!</definedName>
    <definedName name="Q">[7]giathanh1!#REF!</definedName>
    <definedName name="ra11p" localSheetId="4">#REF!</definedName>
    <definedName name="ra11p" localSheetId="0">#REF!</definedName>
    <definedName name="ra11p" localSheetId="1">#REF!</definedName>
    <definedName name="ra11p" localSheetId="6">#REF!</definedName>
    <definedName name="ra11p" localSheetId="7">#REF!</definedName>
    <definedName name="ra11p" localSheetId="2">#REF!</definedName>
    <definedName name="ra11p" localSheetId="3">#REF!</definedName>
    <definedName name="ra11p" localSheetId="5">#REF!</definedName>
    <definedName name="ra11p">#REF!</definedName>
    <definedName name="ra13p" localSheetId="4">#REF!</definedName>
    <definedName name="ra13p" localSheetId="0">#REF!</definedName>
    <definedName name="ra13p" localSheetId="1">#REF!</definedName>
    <definedName name="ra13p" localSheetId="6">#REF!</definedName>
    <definedName name="ra13p" localSheetId="7">#REF!</definedName>
    <definedName name="ra13p" localSheetId="2">#REF!</definedName>
    <definedName name="ra13p" localSheetId="3">#REF!</definedName>
    <definedName name="ra13p" localSheetId="5">#REF!</definedName>
    <definedName name="ra13p">#REF!</definedName>
    <definedName name="rack1" localSheetId="4">#REF!</definedName>
    <definedName name="rack1" localSheetId="0">#REF!</definedName>
    <definedName name="rack1" localSheetId="1">#REF!</definedName>
    <definedName name="rack1" localSheetId="6">#REF!</definedName>
    <definedName name="rack1" localSheetId="7">#REF!</definedName>
    <definedName name="rack1" localSheetId="2">#REF!</definedName>
    <definedName name="rack1" localSheetId="3">#REF!</definedName>
    <definedName name="rack1" localSheetId="5">#REF!</definedName>
    <definedName name="rack1">#REF!</definedName>
    <definedName name="rack2" localSheetId="4">#REF!</definedName>
    <definedName name="rack2" localSheetId="0">#REF!</definedName>
    <definedName name="rack2" localSheetId="1">#REF!</definedName>
    <definedName name="rack2" localSheetId="6">#REF!</definedName>
    <definedName name="rack2" localSheetId="7">#REF!</definedName>
    <definedName name="rack2" localSheetId="2">#REF!</definedName>
    <definedName name="rack2" localSheetId="3">#REF!</definedName>
    <definedName name="rack2" localSheetId="5">#REF!</definedName>
    <definedName name="rack2">#REF!</definedName>
    <definedName name="rack3" localSheetId="4">#REF!</definedName>
    <definedName name="rack3" localSheetId="0">#REF!</definedName>
    <definedName name="rack3" localSheetId="1">#REF!</definedName>
    <definedName name="rack3" localSheetId="6">#REF!</definedName>
    <definedName name="rack3" localSheetId="7">#REF!</definedName>
    <definedName name="rack3" localSheetId="2">#REF!</definedName>
    <definedName name="rack3" localSheetId="3">#REF!</definedName>
    <definedName name="rack3" localSheetId="5">#REF!</definedName>
    <definedName name="rack3">#REF!</definedName>
    <definedName name="rack4" localSheetId="4">#REF!</definedName>
    <definedName name="rack4" localSheetId="0">#REF!</definedName>
    <definedName name="rack4" localSheetId="1">#REF!</definedName>
    <definedName name="rack4" localSheetId="6">#REF!</definedName>
    <definedName name="rack4" localSheetId="7">#REF!</definedName>
    <definedName name="rack4" localSheetId="2">#REF!</definedName>
    <definedName name="rack4" localSheetId="3">#REF!</definedName>
    <definedName name="rack4" localSheetId="5">#REF!</definedName>
    <definedName name="rack4">#REF!</definedName>
    <definedName name="rate">14000</definedName>
    <definedName name="Raûi_pheân_tre" localSheetId="4">'[60]Tien Luong'!#REF!</definedName>
    <definedName name="Raûi_pheân_tre" localSheetId="0">'[60]Tien Luong'!#REF!</definedName>
    <definedName name="Raûi_pheân_tre" localSheetId="1">'[60]Tien Luong'!#REF!</definedName>
    <definedName name="Raûi_pheân_tre" localSheetId="6">'[59]Tien Luong'!#REF!</definedName>
    <definedName name="Raûi_pheân_tre" localSheetId="7">'[59]Tien Luong'!#REF!</definedName>
    <definedName name="Raûi_pheân_tre" localSheetId="2">'[59]Tien Luong'!#REF!</definedName>
    <definedName name="Raûi_pheân_tre" localSheetId="3">'[60]Tien Luong'!#REF!</definedName>
    <definedName name="Raûi_pheân_tre" localSheetId="5">'[59]Tien Luong'!#REF!</definedName>
    <definedName name="Raûi_pheân_tre">'[60]Tien Luong'!#REF!</definedName>
    <definedName name="_xlnm.Recorder" localSheetId="4" hidden="1">#REF!</definedName>
    <definedName name="_xlnm.Recorder" localSheetId="0" hidden="1">#REF!</definedName>
    <definedName name="_xlnm.Recorder" localSheetId="1" hidden="1">#REF!</definedName>
    <definedName name="_xlnm.Recorder" localSheetId="6" hidden="1">#REF!</definedName>
    <definedName name="_xlnm.Recorder" localSheetId="7" hidden="1">#REF!</definedName>
    <definedName name="_xlnm.Recorder" localSheetId="2" hidden="1">#REF!</definedName>
    <definedName name="_xlnm.Recorder" localSheetId="3" hidden="1">#REF!</definedName>
    <definedName name="_xlnm.Recorder" localSheetId="5" hidden="1">#REF!</definedName>
    <definedName name="_xlnm.Recorder" hidden="1">#REF!</definedName>
    <definedName name="RECOUT">#N/A</definedName>
    <definedName name="RFP003A" localSheetId="4">#REF!</definedName>
    <definedName name="RFP003A" localSheetId="0">#REF!</definedName>
    <definedName name="RFP003A" localSheetId="1">#REF!</definedName>
    <definedName name="RFP003A" localSheetId="6">#REF!</definedName>
    <definedName name="RFP003A" localSheetId="7">#REF!</definedName>
    <definedName name="RFP003A" localSheetId="2">#REF!</definedName>
    <definedName name="RFP003A" localSheetId="3">#REF!</definedName>
    <definedName name="RFP003A" localSheetId="5">#REF!</definedName>
    <definedName name="RFP003A">#REF!</definedName>
    <definedName name="RFP003B" localSheetId="4">#REF!</definedName>
    <definedName name="RFP003B" localSheetId="0">#REF!</definedName>
    <definedName name="RFP003B" localSheetId="1">#REF!</definedName>
    <definedName name="RFP003B" localSheetId="6">#REF!</definedName>
    <definedName name="RFP003B" localSheetId="7">#REF!</definedName>
    <definedName name="RFP003B" localSheetId="2">#REF!</definedName>
    <definedName name="RFP003B" localSheetId="3">#REF!</definedName>
    <definedName name="RFP003B" localSheetId="5">#REF!</definedName>
    <definedName name="RFP003B">#REF!</definedName>
    <definedName name="RFP003C" localSheetId="4">#REF!</definedName>
    <definedName name="RFP003C" localSheetId="0">#REF!</definedName>
    <definedName name="RFP003C" localSheetId="1">#REF!</definedName>
    <definedName name="RFP003C" localSheetId="6">#REF!</definedName>
    <definedName name="RFP003C" localSheetId="7">#REF!</definedName>
    <definedName name="RFP003C" localSheetId="2">#REF!</definedName>
    <definedName name="RFP003C" localSheetId="3">#REF!</definedName>
    <definedName name="RFP003C" localSheetId="5">#REF!</definedName>
    <definedName name="RFP003C">#REF!</definedName>
    <definedName name="RFP003D" localSheetId="4">#REF!</definedName>
    <definedName name="RFP003D" localSheetId="0">#REF!</definedName>
    <definedName name="RFP003D" localSheetId="1">#REF!</definedName>
    <definedName name="RFP003D" localSheetId="6">#REF!</definedName>
    <definedName name="RFP003D" localSheetId="7">#REF!</definedName>
    <definedName name="RFP003D" localSheetId="2">#REF!</definedName>
    <definedName name="RFP003D" localSheetId="3">#REF!</definedName>
    <definedName name="RFP003D" localSheetId="5">#REF!</definedName>
    <definedName name="RFP003D">#REF!</definedName>
    <definedName name="RFP003E" localSheetId="4">#REF!</definedName>
    <definedName name="RFP003E" localSheetId="0">#REF!</definedName>
    <definedName name="RFP003E" localSheetId="1">#REF!</definedName>
    <definedName name="RFP003E" localSheetId="6">#REF!</definedName>
    <definedName name="RFP003E" localSheetId="7">#REF!</definedName>
    <definedName name="RFP003E" localSheetId="2">#REF!</definedName>
    <definedName name="RFP003E" localSheetId="3">#REF!</definedName>
    <definedName name="RFP003E" localSheetId="5">#REF!</definedName>
    <definedName name="RFP003E">#REF!</definedName>
    <definedName name="RFP003F" localSheetId="4">#REF!</definedName>
    <definedName name="RFP003F" localSheetId="0">#REF!</definedName>
    <definedName name="RFP003F" localSheetId="1">#REF!</definedName>
    <definedName name="RFP003F" localSheetId="6">#REF!</definedName>
    <definedName name="RFP003F" localSheetId="7">#REF!</definedName>
    <definedName name="RFP003F" localSheetId="2">#REF!</definedName>
    <definedName name="RFP003F" localSheetId="3">#REF!</definedName>
    <definedName name="RFP003F" localSheetId="5">#REF!</definedName>
    <definedName name="RFP003F">#REF!</definedName>
    <definedName name="sau" localSheetId="6">'[10]Chiet tinh dz35'!$H$4</definedName>
    <definedName name="sau" localSheetId="7">'[10]Chiet tinh dz35'!$H$4</definedName>
    <definedName name="sau" localSheetId="2">'[10]Chiet tinh dz35'!$H$4</definedName>
    <definedName name="sau" localSheetId="5">'[10]Chiet tinh dz35'!$H$4</definedName>
    <definedName name="sau">'[11]Chiet tinh dz35'!$H$4</definedName>
    <definedName name="SCH" localSheetId="4">#REF!</definedName>
    <definedName name="SCH" localSheetId="0">#REF!</definedName>
    <definedName name="SCH" localSheetId="1">#REF!</definedName>
    <definedName name="SCH" localSheetId="6">#REF!</definedName>
    <definedName name="SCH" localSheetId="7">#REF!</definedName>
    <definedName name="SCH" localSheetId="2">#REF!</definedName>
    <definedName name="SCH" localSheetId="3">#REF!</definedName>
    <definedName name="SCH" localSheetId="5">#REF!</definedName>
    <definedName name="SCH">#REF!</definedName>
    <definedName name="sd1p" localSheetId="4">#REF!</definedName>
    <definedName name="sd1p" localSheetId="0">#REF!</definedName>
    <definedName name="sd1p" localSheetId="1">#REF!</definedName>
    <definedName name="sd1p" localSheetId="6">#REF!</definedName>
    <definedName name="sd1p" localSheetId="7">#REF!</definedName>
    <definedName name="sd1p" localSheetId="2">#REF!</definedName>
    <definedName name="sd1p" localSheetId="3">#REF!</definedName>
    <definedName name="sd1p" localSheetId="5">#REF!</definedName>
    <definedName name="sd1p">#REF!</definedName>
    <definedName name="sd3p" localSheetId="4">#REF!</definedName>
    <definedName name="sd3p" localSheetId="0">#REF!</definedName>
    <definedName name="sd3p" localSheetId="1">#REF!</definedName>
    <definedName name="sd3p" localSheetId="6">#REF!</definedName>
    <definedName name="sd3p" localSheetId="7">#REF!</definedName>
    <definedName name="sd3p" localSheetId="2">#REF!</definedName>
    <definedName name="sd3p" localSheetId="3">#REF!</definedName>
    <definedName name="sd3p" localSheetId="5">#REF!</definedName>
    <definedName name="sd3p">#REF!</definedName>
    <definedName name="SDDL" localSheetId="4">[18]QMCT!#REF!</definedName>
    <definedName name="SDDL" localSheetId="0">[18]QMCT!#REF!</definedName>
    <definedName name="SDDL" localSheetId="1">[18]QMCT!#REF!</definedName>
    <definedName name="SDDL" localSheetId="6">[18]QMCT!#REF!</definedName>
    <definedName name="SDDL" localSheetId="7">[18]QMCT!#REF!</definedName>
    <definedName name="SDDL" localSheetId="2">[18]QMCT!#REF!</definedName>
    <definedName name="SDDL" localSheetId="3">[18]QMCT!#REF!</definedName>
    <definedName name="SDDL" localSheetId="5">[18]QMCT!#REF!</definedName>
    <definedName name="SDDL">[18]QMCT!#REF!</definedName>
    <definedName name="SDMONG" localSheetId="4">#REF!</definedName>
    <definedName name="SDMONG" localSheetId="0">#REF!</definedName>
    <definedName name="SDMONG" localSheetId="1">#REF!</definedName>
    <definedName name="SDMONG" localSheetId="6">#REF!</definedName>
    <definedName name="SDMONG" localSheetId="7">#REF!</definedName>
    <definedName name="SDMONG" localSheetId="2">#REF!</definedName>
    <definedName name="SDMONG" localSheetId="3">#REF!</definedName>
    <definedName name="SDMONG" localSheetId="5">#REF!</definedName>
    <definedName name="SDMONG">#REF!</definedName>
    <definedName name="sgnc" localSheetId="4">[7]gtrinh!#REF!</definedName>
    <definedName name="sgnc" localSheetId="0">[7]gtrinh!#REF!</definedName>
    <definedName name="sgnc" localSheetId="1">[7]gtrinh!#REF!</definedName>
    <definedName name="sgnc" localSheetId="6">[7]gtrinh!#REF!</definedName>
    <definedName name="sgnc" localSheetId="7">[7]gtrinh!#REF!</definedName>
    <definedName name="sgnc" localSheetId="2">[7]gtrinh!#REF!</definedName>
    <definedName name="sgnc" localSheetId="3">[7]gtrinh!#REF!</definedName>
    <definedName name="sgnc" localSheetId="5">[7]gtrinh!#REF!</definedName>
    <definedName name="sgnc">[7]gtrinh!#REF!</definedName>
    <definedName name="sgvl" localSheetId="4">[7]gtrinh!#REF!</definedName>
    <definedName name="sgvl" localSheetId="0">[7]gtrinh!#REF!</definedName>
    <definedName name="sgvl" localSheetId="1">[7]gtrinh!#REF!</definedName>
    <definedName name="sgvl" localSheetId="6">[7]gtrinh!#REF!</definedName>
    <definedName name="sgvl" localSheetId="7">[7]gtrinh!#REF!</definedName>
    <definedName name="sgvl" localSheetId="2">[7]gtrinh!#REF!</definedName>
    <definedName name="sgvl" localSheetId="3">[7]gtrinh!#REF!</definedName>
    <definedName name="sgvl" localSheetId="5">[7]gtrinh!#REF!</definedName>
    <definedName name="sgvl">[7]gtrinh!#REF!</definedName>
    <definedName name="sht" localSheetId="4">#REF!</definedName>
    <definedName name="sht" localSheetId="0">#REF!</definedName>
    <definedName name="sht" localSheetId="1">#REF!</definedName>
    <definedName name="sht" localSheetId="6">#REF!</definedName>
    <definedName name="sht" localSheetId="7">#REF!</definedName>
    <definedName name="sht" localSheetId="2">#REF!</definedName>
    <definedName name="sht" localSheetId="3">#REF!</definedName>
    <definedName name="sht" localSheetId="5">#REF!</definedName>
    <definedName name="sht">#REF!</definedName>
    <definedName name="sht1p" localSheetId="4">#REF!</definedName>
    <definedName name="sht1p" localSheetId="0">#REF!</definedName>
    <definedName name="sht1p" localSheetId="1">#REF!</definedName>
    <definedName name="sht1p" localSheetId="6">#REF!</definedName>
    <definedName name="sht1p" localSheetId="7">#REF!</definedName>
    <definedName name="sht1p" localSheetId="2">#REF!</definedName>
    <definedName name="sht1p" localSheetId="3">#REF!</definedName>
    <definedName name="sht1p" localSheetId="5">#REF!</definedName>
    <definedName name="sht1p">#REF!</definedName>
    <definedName name="sht3p" localSheetId="4">#REF!</definedName>
    <definedName name="sht3p" localSheetId="0">#REF!</definedName>
    <definedName name="sht3p" localSheetId="1">#REF!</definedName>
    <definedName name="sht3p" localSheetId="6">#REF!</definedName>
    <definedName name="sht3p" localSheetId="7">#REF!</definedName>
    <definedName name="sht3p" localSheetId="2">#REF!</definedName>
    <definedName name="sht3p" localSheetId="3">#REF!</definedName>
    <definedName name="sht3p" localSheetId="5">#REF!</definedName>
    <definedName name="sht3p">#REF!</definedName>
    <definedName name="SIZE" localSheetId="4">#REF!</definedName>
    <definedName name="SIZE" localSheetId="0">#REF!</definedName>
    <definedName name="SIZE" localSheetId="1">#REF!</definedName>
    <definedName name="SIZE" localSheetId="6">#REF!</definedName>
    <definedName name="SIZE" localSheetId="7">#REF!</definedName>
    <definedName name="SIZE" localSheetId="2">#REF!</definedName>
    <definedName name="SIZE" localSheetId="3">#REF!</definedName>
    <definedName name="SIZE" localSheetId="5">#REF!</definedName>
    <definedName name="SIZE">#REF!</definedName>
    <definedName name="SL_CRD" localSheetId="4">#REF!</definedName>
    <definedName name="SL_CRD" localSheetId="0">#REF!</definedName>
    <definedName name="SL_CRD" localSheetId="1">#REF!</definedName>
    <definedName name="SL_CRD" localSheetId="6">#REF!</definedName>
    <definedName name="SL_CRD" localSheetId="7">#REF!</definedName>
    <definedName name="SL_CRD" localSheetId="2">#REF!</definedName>
    <definedName name="SL_CRD" localSheetId="3">#REF!</definedName>
    <definedName name="SL_CRD" localSheetId="5">#REF!</definedName>
    <definedName name="SL_CRD">#REF!</definedName>
    <definedName name="SL_CRS" localSheetId="4">#REF!</definedName>
    <definedName name="SL_CRS" localSheetId="0">#REF!</definedName>
    <definedName name="SL_CRS" localSheetId="1">#REF!</definedName>
    <definedName name="SL_CRS" localSheetId="6">#REF!</definedName>
    <definedName name="SL_CRS" localSheetId="7">#REF!</definedName>
    <definedName name="SL_CRS" localSheetId="2">#REF!</definedName>
    <definedName name="SL_CRS" localSheetId="3">#REF!</definedName>
    <definedName name="SL_CRS" localSheetId="5">#REF!</definedName>
    <definedName name="SL_CRS">#REF!</definedName>
    <definedName name="SL_CS" localSheetId="4">#REF!</definedName>
    <definedName name="SL_CS" localSheetId="0">#REF!</definedName>
    <definedName name="SL_CS" localSheetId="1">#REF!</definedName>
    <definedName name="SL_CS" localSheetId="6">#REF!</definedName>
    <definedName name="SL_CS" localSheetId="7">#REF!</definedName>
    <definedName name="SL_CS" localSheetId="2">#REF!</definedName>
    <definedName name="SL_CS" localSheetId="3">#REF!</definedName>
    <definedName name="SL_CS" localSheetId="5">#REF!</definedName>
    <definedName name="SL_CS">#REF!</definedName>
    <definedName name="SL_DD" localSheetId="4">#REF!</definedName>
    <definedName name="SL_DD" localSheetId="0">#REF!</definedName>
    <definedName name="SL_DD" localSheetId="1">#REF!</definedName>
    <definedName name="SL_DD" localSheetId="6">#REF!</definedName>
    <definedName name="SL_DD" localSheetId="7">#REF!</definedName>
    <definedName name="SL_DD" localSheetId="2">#REF!</definedName>
    <definedName name="SL_DD" localSheetId="3">#REF!</definedName>
    <definedName name="SL_DD" localSheetId="5">#REF!</definedName>
    <definedName name="SL_DD">#REF!</definedName>
    <definedName name="soc3p" localSheetId="4">#REF!</definedName>
    <definedName name="soc3p" localSheetId="0">#REF!</definedName>
    <definedName name="soc3p" localSheetId="1">#REF!</definedName>
    <definedName name="soc3p" localSheetId="6">#REF!</definedName>
    <definedName name="soc3p" localSheetId="7">#REF!</definedName>
    <definedName name="soc3p" localSheetId="2">#REF!</definedName>
    <definedName name="soc3p" localSheetId="3">#REF!</definedName>
    <definedName name="soc3p" localSheetId="5">#REF!</definedName>
    <definedName name="soc3p">#REF!</definedName>
    <definedName name="solieu" localSheetId="4">#REF!</definedName>
    <definedName name="solieu" localSheetId="0">#REF!</definedName>
    <definedName name="solieu" localSheetId="1">#REF!</definedName>
    <definedName name="solieu" localSheetId="6">#REF!</definedName>
    <definedName name="solieu" localSheetId="7">#REF!</definedName>
    <definedName name="solieu" localSheetId="2">#REF!</definedName>
    <definedName name="solieu" localSheetId="3">#REF!</definedName>
    <definedName name="solieu" localSheetId="5">#REF!</definedName>
    <definedName name="solieu">#REF!</definedName>
    <definedName name="SOLUONG" localSheetId="6">'[59]Dinh Muc VT'!$J$4:$J$848</definedName>
    <definedName name="SOLUONG" localSheetId="7">'[59]Dinh Muc VT'!$J$4:$J$848</definedName>
    <definedName name="SOLUONG" localSheetId="2">'[59]Dinh Muc VT'!$J$4:$J$848</definedName>
    <definedName name="SOLUONG" localSheetId="5">'[59]Dinh Muc VT'!$J$4:$J$848</definedName>
    <definedName name="SOLUONG">'[60]Dinh Muc VT'!$J$4:$J$848</definedName>
    <definedName name="SORT" localSheetId="4">#REF!</definedName>
    <definedName name="SORT" localSheetId="0">#REF!</definedName>
    <definedName name="SORT" localSheetId="1">#REF!</definedName>
    <definedName name="SORT" localSheetId="6">#REF!</definedName>
    <definedName name="SORT" localSheetId="7">#REF!</definedName>
    <definedName name="SORT" localSheetId="2">#REF!</definedName>
    <definedName name="SORT" localSheetId="3">#REF!</definedName>
    <definedName name="SORT" localSheetId="5">#REF!</definedName>
    <definedName name="SORT">#REF!</definedName>
    <definedName name="SPEC" localSheetId="4">#REF!</definedName>
    <definedName name="SPEC" localSheetId="0">#REF!</definedName>
    <definedName name="SPEC" localSheetId="1">#REF!</definedName>
    <definedName name="SPEC" localSheetId="6">#REF!</definedName>
    <definedName name="SPEC" localSheetId="7">#REF!</definedName>
    <definedName name="SPEC" localSheetId="2">#REF!</definedName>
    <definedName name="SPEC" localSheetId="3">#REF!</definedName>
    <definedName name="SPEC" localSheetId="5">#REF!</definedName>
    <definedName name="SPEC">#REF!</definedName>
    <definedName name="SPECSUMMARY" localSheetId="4">#REF!</definedName>
    <definedName name="SPECSUMMARY" localSheetId="0">#REF!</definedName>
    <definedName name="SPECSUMMARY" localSheetId="1">#REF!</definedName>
    <definedName name="SPECSUMMARY" localSheetId="6">#REF!</definedName>
    <definedName name="SPECSUMMARY" localSheetId="7">#REF!</definedName>
    <definedName name="SPECSUMMARY" localSheetId="2">#REF!</definedName>
    <definedName name="SPECSUMMARY" localSheetId="3">#REF!</definedName>
    <definedName name="SPECSUMMARY" localSheetId="5">#REF!</definedName>
    <definedName name="SPECSUMMARY">#REF!</definedName>
    <definedName name="spk1p" localSheetId="4">'[7]#REF'!#REF!</definedName>
    <definedName name="spk1p" localSheetId="0">'[7]#REF'!#REF!</definedName>
    <definedName name="spk1p" localSheetId="1">'[7]#REF'!#REF!</definedName>
    <definedName name="spk1p" localSheetId="6">'[7]#REF'!#REF!</definedName>
    <definedName name="spk1p" localSheetId="7">'[7]#REF'!#REF!</definedName>
    <definedName name="spk1p" localSheetId="2">'[7]#REF'!#REF!</definedName>
    <definedName name="spk1p" localSheetId="3">'[7]#REF'!#REF!</definedName>
    <definedName name="spk1p" localSheetId="5">'[7]#REF'!#REF!</definedName>
    <definedName name="spk1p">'[7]#REF'!#REF!</definedName>
    <definedName name="spk3p" localSheetId="4">'[7]lam-moi'!#REF!</definedName>
    <definedName name="spk3p" localSheetId="0">'[7]lam-moi'!#REF!</definedName>
    <definedName name="spk3p" localSheetId="1">'[7]lam-moi'!#REF!</definedName>
    <definedName name="spk3p" localSheetId="6">'[7]lam-moi'!#REF!</definedName>
    <definedName name="spk3p" localSheetId="7">'[7]lam-moi'!#REF!</definedName>
    <definedName name="spk3p" localSheetId="2">'[7]lam-moi'!#REF!</definedName>
    <definedName name="spk3p" localSheetId="3">'[7]lam-moi'!#REF!</definedName>
    <definedName name="spk3p" localSheetId="5">'[7]lam-moi'!#REF!</definedName>
    <definedName name="spk3p">'[7]lam-moi'!#REF!</definedName>
    <definedName name="st1p" localSheetId="4">#REF!</definedName>
    <definedName name="st1p" localSheetId="0">#REF!</definedName>
    <definedName name="st1p" localSheetId="1">#REF!</definedName>
    <definedName name="st1p" localSheetId="6">#REF!</definedName>
    <definedName name="st1p" localSheetId="7">#REF!</definedName>
    <definedName name="st1p" localSheetId="2">#REF!</definedName>
    <definedName name="st1p" localSheetId="3">#REF!</definedName>
    <definedName name="st1p" localSheetId="5">#REF!</definedName>
    <definedName name="st1p">#REF!</definedName>
    <definedName name="st3p" localSheetId="4">#REF!</definedName>
    <definedName name="st3p" localSheetId="0">#REF!</definedName>
    <definedName name="st3p" localSheetId="1">#REF!</definedName>
    <definedName name="st3p" localSheetId="6">#REF!</definedName>
    <definedName name="st3p" localSheetId="7">#REF!</definedName>
    <definedName name="st3p" localSheetId="2">#REF!</definedName>
    <definedName name="st3p" localSheetId="3">#REF!</definedName>
    <definedName name="st3p" localSheetId="5">#REF!</definedName>
    <definedName name="st3p">#REF!</definedName>
    <definedName name="Start_1" localSheetId="4">#REF!</definedName>
    <definedName name="Start_1" localSheetId="0">#REF!</definedName>
    <definedName name="Start_1" localSheetId="1">#REF!</definedName>
    <definedName name="Start_1" localSheetId="6">#REF!</definedName>
    <definedName name="Start_1" localSheetId="7">#REF!</definedName>
    <definedName name="Start_1" localSheetId="2">#REF!</definedName>
    <definedName name="Start_1" localSheetId="3">#REF!</definedName>
    <definedName name="Start_1" localSheetId="5">#REF!</definedName>
    <definedName name="Start_1">#REF!</definedName>
    <definedName name="Start_10" localSheetId="4">#REF!</definedName>
    <definedName name="Start_10" localSheetId="0">#REF!</definedName>
    <definedName name="Start_10" localSheetId="1">#REF!</definedName>
    <definedName name="Start_10" localSheetId="6">#REF!</definedName>
    <definedName name="Start_10" localSheetId="7">#REF!</definedName>
    <definedName name="Start_10" localSheetId="2">#REF!</definedName>
    <definedName name="Start_10" localSheetId="3">#REF!</definedName>
    <definedName name="Start_10" localSheetId="5">#REF!</definedName>
    <definedName name="Start_10">#REF!</definedName>
    <definedName name="Start_11" localSheetId="4">#REF!</definedName>
    <definedName name="Start_11" localSheetId="0">#REF!</definedName>
    <definedName name="Start_11" localSheetId="1">#REF!</definedName>
    <definedName name="Start_11" localSheetId="6">#REF!</definedName>
    <definedName name="Start_11" localSheetId="7">#REF!</definedName>
    <definedName name="Start_11" localSheetId="2">#REF!</definedName>
    <definedName name="Start_11" localSheetId="3">#REF!</definedName>
    <definedName name="Start_11" localSheetId="5">#REF!</definedName>
    <definedName name="Start_11">#REF!</definedName>
    <definedName name="Start_12" localSheetId="4">#REF!</definedName>
    <definedName name="Start_12" localSheetId="0">#REF!</definedName>
    <definedName name="Start_12" localSheetId="1">#REF!</definedName>
    <definedName name="Start_12" localSheetId="6">#REF!</definedName>
    <definedName name="Start_12" localSheetId="7">#REF!</definedName>
    <definedName name="Start_12" localSheetId="2">#REF!</definedName>
    <definedName name="Start_12" localSheetId="3">#REF!</definedName>
    <definedName name="Start_12" localSheetId="5">#REF!</definedName>
    <definedName name="Start_12">#REF!</definedName>
    <definedName name="Start_13" localSheetId="4">#REF!</definedName>
    <definedName name="Start_13" localSheetId="0">#REF!</definedName>
    <definedName name="Start_13" localSheetId="1">#REF!</definedName>
    <definedName name="Start_13" localSheetId="6">#REF!</definedName>
    <definedName name="Start_13" localSheetId="7">#REF!</definedName>
    <definedName name="Start_13" localSheetId="2">#REF!</definedName>
    <definedName name="Start_13" localSheetId="3">#REF!</definedName>
    <definedName name="Start_13" localSheetId="5">#REF!</definedName>
    <definedName name="Start_13">#REF!</definedName>
    <definedName name="Start_2" localSheetId="4">#REF!</definedName>
    <definedName name="Start_2" localSheetId="0">#REF!</definedName>
    <definedName name="Start_2" localSheetId="1">#REF!</definedName>
    <definedName name="Start_2" localSheetId="6">#REF!</definedName>
    <definedName name="Start_2" localSheetId="7">#REF!</definedName>
    <definedName name="Start_2" localSheetId="2">#REF!</definedName>
    <definedName name="Start_2" localSheetId="3">#REF!</definedName>
    <definedName name="Start_2" localSheetId="5">#REF!</definedName>
    <definedName name="Start_2">#REF!</definedName>
    <definedName name="Start_3" localSheetId="4">#REF!</definedName>
    <definedName name="Start_3" localSheetId="0">#REF!</definedName>
    <definedName name="Start_3" localSheetId="1">#REF!</definedName>
    <definedName name="Start_3" localSheetId="6">#REF!</definedName>
    <definedName name="Start_3" localSheetId="7">#REF!</definedName>
    <definedName name="Start_3" localSheetId="2">#REF!</definedName>
    <definedName name="Start_3" localSheetId="3">#REF!</definedName>
    <definedName name="Start_3" localSheetId="5">#REF!</definedName>
    <definedName name="Start_3">#REF!</definedName>
    <definedName name="Start_4" localSheetId="4">#REF!</definedName>
    <definedName name="Start_4" localSheetId="0">#REF!</definedName>
    <definedName name="Start_4" localSheetId="1">#REF!</definedName>
    <definedName name="Start_4" localSheetId="6">#REF!</definedName>
    <definedName name="Start_4" localSheetId="7">#REF!</definedName>
    <definedName name="Start_4" localSheetId="2">#REF!</definedName>
    <definedName name="Start_4" localSheetId="3">#REF!</definedName>
    <definedName name="Start_4" localSheetId="5">#REF!</definedName>
    <definedName name="Start_4">#REF!</definedName>
    <definedName name="Start_5" localSheetId="4">#REF!</definedName>
    <definedName name="Start_5" localSheetId="0">#REF!</definedName>
    <definedName name="Start_5" localSheetId="1">#REF!</definedName>
    <definedName name="Start_5" localSheetId="6">#REF!</definedName>
    <definedName name="Start_5" localSheetId="7">#REF!</definedName>
    <definedName name="Start_5" localSheetId="2">#REF!</definedName>
    <definedName name="Start_5" localSheetId="3">#REF!</definedName>
    <definedName name="Start_5" localSheetId="5">#REF!</definedName>
    <definedName name="Start_5">#REF!</definedName>
    <definedName name="Start_6" localSheetId="4">#REF!</definedName>
    <definedName name="Start_6" localSheetId="0">#REF!</definedName>
    <definedName name="Start_6" localSheetId="1">#REF!</definedName>
    <definedName name="Start_6" localSheetId="6">#REF!</definedName>
    <definedName name="Start_6" localSheetId="7">#REF!</definedName>
    <definedName name="Start_6" localSheetId="2">#REF!</definedName>
    <definedName name="Start_6" localSheetId="3">#REF!</definedName>
    <definedName name="Start_6" localSheetId="5">#REF!</definedName>
    <definedName name="Start_6">#REF!</definedName>
    <definedName name="Start_7" localSheetId="4">#REF!</definedName>
    <definedName name="Start_7" localSheetId="0">#REF!</definedName>
    <definedName name="Start_7" localSheetId="1">#REF!</definedName>
    <definedName name="Start_7" localSheetId="6">#REF!</definedName>
    <definedName name="Start_7" localSheetId="7">#REF!</definedName>
    <definedName name="Start_7" localSheetId="2">#REF!</definedName>
    <definedName name="Start_7" localSheetId="3">#REF!</definedName>
    <definedName name="Start_7" localSheetId="5">#REF!</definedName>
    <definedName name="Start_7">#REF!</definedName>
    <definedName name="Start_8" localSheetId="4">#REF!</definedName>
    <definedName name="Start_8" localSheetId="0">#REF!</definedName>
    <definedName name="Start_8" localSheetId="1">#REF!</definedName>
    <definedName name="Start_8" localSheetId="6">#REF!</definedName>
    <definedName name="Start_8" localSheetId="7">#REF!</definedName>
    <definedName name="Start_8" localSheetId="2">#REF!</definedName>
    <definedName name="Start_8" localSheetId="3">#REF!</definedName>
    <definedName name="Start_8" localSheetId="5">#REF!</definedName>
    <definedName name="Start_8">#REF!</definedName>
    <definedName name="Start_9" localSheetId="4">#REF!</definedName>
    <definedName name="Start_9" localSheetId="0">#REF!</definedName>
    <definedName name="Start_9" localSheetId="1">#REF!</definedName>
    <definedName name="Start_9" localSheetId="6">#REF!</definedName>
    <definedName name="Start_9" localSheetId="7">#REF!</definedName>
    <definedName name="Start_9" localSheetId="2">#REF!</definedName>
    <definedName name="Start_9" localSheetId="3">#REF!</definedName>
    <definedName name="Start_9" localSheetId="5">#REF!</definedName>
    <definedName name="Start_9">#REF!</definedName>
    <definedName name="SUMMARY" localSheetId="4">#REF!</definedName>
    <definedName name="SUMMARY" localSheetId="0">#REF!</definedName>
    <definedName name="SUMMARY" localSheetId="1">#REF!</definedName>
    <definedName name="SUMMARY" localSheetId="6">#REF!</definedName>
    <definedName name="SUMMARY" localSheetId="7">#REF!</definedName>
    <definedName name="SUMMARY" localSheetId="2">#REF!</definedName>
    <definedName name="SUMMARY" localSheetId="3">#REF!</definedName>
    <definedName name="SUMMARY" localSheetId="5">#REF!</definedName>
    <definedName name="SUMMARY">#REF!</definedName>
    <definedName name="T_dat">'[28]Dinh nghia'!$A$15:$B$20</definedName>
    <definedName name="t101p" localSheetId="4">#REF!</definedName>
    <definedName name="t101p" localSheetId="0">#REF!</definedName>
    <definedName name="t101p" localSheetId="1">#REF!</definedName>
    <definedName name="t101p" localSheetId="6">#REF!</definedName>
    <definedName name="t101p" localSheetId="7">#REF!</definedName>
    <definedName name="t101p" localSheetId="2">#REF!</definedName>
    <definedName name="t101p" localSheetId="3">#REF!</definedName>
    <definedName name="t101p" localSheetId="5">#REF!</definedName>
    <definedName name="t101p">#REF!</definedName>
    <definedName name="t103p" localSheetId="4">#REF!</definedName>
    <definedName name="t103p" localSheetId="0">#REF!</definedName>
    <definedName name="t103p" localSheetId="1">#REF!</definedName>
    <definedName name="t103p" localSheetId="6">#REF!</definedName>
    <definedName name="t103p" localSheetId="7">#REF!</definedName>
    <definedName name="t103p" localSheetId="2">#REF!</definedName>
    <definedName name="t103p" localSheetId="3">#REF!</definedName>
    <definedName name="t103p" localSheetId="5">#REF!</definedName>
    <definedName name="t103p">#REF!</definedName>
    <definedName name="t105mnc" localSheetId="4">'[7]thao-go'!#REF!</definedName>
    <definedName name="t105mnc" localSheetId="0">'[7]thao-go'!#REF!</definedName>
    <definedName name="t105mnc" localSheetId="1">'[7]thao-go'!#REF!</definedName>
    <definedName name="t105mnc" localSheetId="6">'[7]thao-go'!#REF!</definedName>
    <definedName name="t105mnc" localSheetId="7">'[7]thao-go'!#REF!</definedName>
    <definedName name="t105mnc" localSheetId="2">'[7]thao-go'!#REF!</definedName>
    <definedName name="t105mnc" localSheetId="3">'[7]thao-go'!#REF!</definedName>
    <definedName name="t105mnc" localSheetId="5">'[7]thao-go'!#REF!</definedName>
    <definedName name="t105mnc">'[7]thao-go'!#REF!</definedName>
    <definedName name="t10m" localSheetId="4">#REF!</definedName>
    <definedName name="t10m" localSheetId="0">#REF!</definedName>
    <definedName name="t10m" localSheetId="1">#REF!</definedName>
    <definedName name="t10m" localSheetId="6">#REF!</definedName>
    <definedName name="t10m" localSheetId="7">#REF!</definedName>
    <definedName name="t10m" localSheetId="2">#REF!</definedName>
    <definedName name="t10m" localSheetId="3">#REF!</definedName>
    <definedName name="t10m" localSheetId="5">#REF!</definedName>
    <definedName name="t10m">#REF!</definedName>
    <definedName name="T10nc" localSheetId="4">'[56]CHITIET VL-NC-TT -1p'!#REF!</definedName>
    <definedName name="T10nc" localSheetId="0">'[56]CHITIET VL-NC-TT -1p'!#REF!</definedName>
    <definedName name="T10nc" localSheetId="1">'[56]CHITIET VL-NC-TT -1p'!#REF!</definedName>
    <definedName name="T10nc" localSheetId="6">'[56]CHITIET VL-NC-TT -1p'!#REF!</definedName>
    <definedName name="T10nc" localSheetId="7">'[56]CHITIET VL-NC-TT -1p'!#REF!</definedName>
    <definedName name="T10nc" localSheetId="2">'[56]CHITIET VL-NC-TT -1p'!#REF!</definedName>
    <definedName name="T10nc" localSheetId="3">'[56]CHITIET VL-NC-TT -1p'!#REF!</definedName>
    <definedName name="T10nc" localSheetId="5">'[56]CHITIET VL-NC-TT -1p'!#REF!</definedName>
    <definedName name="T10nc">'[56]CHITIET VL-NC-TT -1p'!#REF!</definedName>
    <definedName name="t10nc1p" localSheetId="4">#REF!</definedName>
    <definedName name="t10nc1p" localSheetId="0">#REF!</definedName>
    <definedName name="t10nc1p" localSheetId="1">#REF!</definedName>
    <definedName name="t10nc1p" localSheetId="6">#REF!</definedName>
    <definedName name="t10nc1p" localSheetId="7">#REF!</definedName>
    <definedName name="t10nc1p" localSheetId="2">#REF!</definedName>
    <definedName name="t10nc1p" localSheetId="3">#REF!</definedName>
    <definedName name="t10nc1p" localSheetId="5">#REF!</definedName>
    <definedName name="t10nc1p">#REF!</definedName>
    <definedName name="t10ncm" localSheetId="4">'[7]lam-moi'!#REF!</definedName>
    <definedName name="t10ncm" localSheetId="0">'[7]lam-moi'!#REF!</definedName>
    <definedName name="t10ncm" localSheetId="1">'[7]lam-moi'!#REF!</definedName>
    <definedName name="t10ncm" localSheetId="6">'[7]lam-moi'!#REF!</definedName>
    <definedName name="t10ncm" localSheetId="7">'[7]lam-moi'!#REF!</definedName>
    <definedName name="t10ncm" localSheetId="2">'[7]lam-moi'!#REF!</definedName>
    <definedName name="t10ncm" localSheetId="3">'[7]lam-moi'!#REF!</definedName>
    <definedName name="t10ncm" localSheetId="5">'[7]lam-moi'!#REF!</definedName>
    <definedName name="t10ncm">'[7]lam-moi'!#REF!</definedName>
    <definedName name="T10vc" localSheetId="4">'[56]CHITIET VL-NC-TT -1p'!#REF!</definedName>
    <definedName name="T10vc" localSheetId="0">'[56]CHITIET VL-NC-TT -1p'!#REF!</definedName>
    <definedName name="T10vc" localSheetId="1">'[56]CHITIET VL-NC-TT -1p'!#REF!</definedName>
    <definedName name="T10vc" localSheetId="6">'[56]CHITIET VL-NC-TT -1p'!#REF!</definedName>
    <definedName name="T10vc" localSheetId="7">'[56]CHITIET VL-NC-TT -1p'!#REF!</definedName>
    <definedName name="T10vc" localSheetId="2">'[56]CHITIET VL-NC-TT -1p'!#REF!</definedName>
    <definedName name="T10vc" localSheetId="3">'[56]CHITIET VL-NC-TT -1p'!#REF!</definedName>
    <definedName name="T10vc" localSheetId="5">'[56]CHITIET VL-NC-TT -1p'!#REF!</definedName>
    <definedName name="T10vc">'[56]CHITIET VL-NC-TT -1p'!#REF!</definedName>
    <definedName name="T10vl" localSheetId="4">'[56]CHITIET VL-NC-TT -1p'!#REF!</definedName>
    <definedName name="T10vl" localSheetId="0">'[56]CHITIET VL-NC-TT -1p'!#REF!</definedName>
    <definedName name="T10vl" localSheetId="1">'[56]CHITIET VL-NC-TT -1p'!#REF!</definedName>
    <definedName name="T10vl" localSheetId="6">'[56]CHITIET VL-NC-TT -1p'!#REF!</definedName>
    <definedName name="T10vl" localSheetId="7">'[56]CHITIET VL-NC-TT -1p'!#REF!</definedName>
    <definedName name="T10vl" localSheetId="2">'[56]CHITIET VL-NC-TT -1p'!#REF!</definedName>
    <definedName name="T10vl" localSheetId="3">'[56]CHITIET VL-NC-TT -1p'!#REF!</definedName>
    <definedName name="T10vl" localSheetId="5">'[56]CHITIET VL-NC-TT -1p'!#REF!</definedName>
    <definedName name="T10vl">'[56]CHITIET VL-NC-TT -1p'!#REF!</definedName>
    <definedName name="t10vl1p" localSheetId="4">#REF!</definedName>
    <definedName name="t10vl1p" localSheetId="0">#REF!</definedName>
    <definedName name="t10vl1p" localSheetId="1">#REF!</definedName>
    <definedName name="t10vl1p" localSheetId="6">#REF!</definedName>
    <definedName name="t10vl1p" localSheetId="7">#REF!</definedName>
    <definedName name="t10vl1p" localSheetId="2">#REF!</definedName>
    <definedName name="t10vl1p" localSheetId="3">#REF!</definedName>
    <definedName name="t10vl1p" localSheetId="5">#REF!</definedName>
    <definedName name="t10vl1p">#REF!</definedName>
    <definedName name="t121p" localSheetId="4">#REF!</definedName>
    <definedName name="t121p" localSheetId="0">#REF!</definedName>
    <definedName name="t121p" localSheetId="1">#REF!</definedName>
    <definedName name="t121p" localSheetId="6">#REF!</definedName>
    <definedName name="t121p" localSheetId="7">#REF!</definedName>
    <definedName name="t121p" localSheetId="2">#REF!</definedName>
    <definedName name="t121p" localSheetId="3">#REF!</definedName>
    <definedName name="t121p" localSheetId="5">#REF!</definedName>
    <definedName name="t121p">#REF!</definedName>
    <definedName name="t123p" localSheetId="4">#REF!</definedName>
    <definedName name="t123p" localSheetId="0">#REF!</definedName>
    <definedName name="t123p" localSheetId="1">#REF!</definedName>
    <definedName name="t123p" localSheetId="6">#REF!</definedName>
    <definedName name="t123p" localSheetId="7">#REF!</definedName>
    <definedName name="t123p" localSheetId="2">#REF!</definedName>
    <definedName name="t123p" localSheetId="3">#REF!</definedName>
    <definedName name="t123p" localSheetId="5">#REF!</definedName>
    <definedName name="t123p">#REF!</definedName>
    <definedName name="t12m" localSheetId="4">'[7]lam-moi'!#REF!</definedName>
    <definedName name="t12m" localSheetId="0">'[7]lam-moi'!#REF!</definedName>
    <definedName name="t12m" localSheetId="1">'[7]lam-moi'!#REF!</definedName>
    <definedName name="t12m" localSheetId="6">'[7]lam-moi'!#REF!</definedName>
    <definedName name="t12m" localSheetId="7">'[7]lam-moi'!#REF!</definedName>
    <definedName name="t12m" localSheetId="2">'[7]lam-moi'!#REF!</definedName>
    <definedName name="t12m" localSheetId="3">'[7]lam-moi'!#REF!</definedName>
    <definedName name="t12m" localSheetId="5">'[7]lam-moi'!#REF!</definedName>
    <definedName name="t12m">'[7]lam-moi'!#REF!</definedName>
    <definedName name="t12mnc" localSheetId="4">'[7]thao-go'!#REF!</definedName>
    <definedName name="t12mnc" localSheetId="0">'[7]thao-go'!#REF!</definedName>
    <definedName name="t12mnc" localSheetId="1">'[7]thao-go'!#REF!</definedName>
    <definedName name="t12mnc" localSheetId="6">'[7]thao-go'!#REF!</definedName>
    <definedName name="t12mnc" localSheetId="7">'[7]thao-go'!#REF!</definedName>
    <definedName name="t12mnc" localSheetId="2">'[7]thao-go'!#REF!</definedName>
    <definedName name="t12mnc" localSheetId="3">'[7]thao-go'!#REF!</definedName>
    <definedName name="t12mnc" localSheetId="5">'[7]thao-go'!#REF!</definedName>
    <definedName name="t12mnc">'[7]thao-go'!#REF!</definedName>
    <definedName name="T12nc" localSheetId="4">#REF!</definedName>
    <definedName name="T12nc" localSheetId="0">#REF!</definedName>
    <definedName name="T12nc" localSheetId="1">#REF!</definedName>
    <definedName name="T12nc" localSheetId="6">#REF!</definedName>
    <definedName name="T12nc" localSheetId="7">#REF!</definedName>
    <definedName name="T12nc" localSheetId="2">#REF!</definedName>
    <definedName name="T12nc" localSheetId="3">#REF!</definedName>
    <definedName name="T12nc" localSheetId="5">#REF!</definedName>
    <definedName name="T12nc">#REF!</definedName>
    <definedName name="t12nc3p" localSheetId="4">#REF!</definedName>
    <definedName name="t12nc3p" localSheetId="0">#REF!</definedName>
    <definedName name="t12nc3p" localSheetId="1">#REF!</definedName>
    <definedName name="t12nc3p" localSheetId="6">#REF!</definedName>
    <definedName name="t12nc3p" localSheetId="7">#REF!</definedName>
    <definedName name="t12nc3p" localSheetId="2">#REF!</definedName>
    <definedName name="t12nc3p" localSheetId="3">#REF!</definedName>
    <definedName name="t12nc3p" localSheetId="5">#REF!</definedName>
    <definedName name="t12nc3p">#REF!</definedName>
    <definedName name="t12ncm" localSheetId="4">'[7]lam-moi'!#REF!</definedName>
    <definedName name="t12ncm" localSheetId="0">'[7]lam-moi'!#REF!</definedName>
    <definedName name="t12ncm" localSheetId="1">'[7]lam-moi'!#REF!</definedName>
    <definedName name="t12ncm" localSheetId="6">'[7]lam-moi'!#REF!</definedName>
    <definedName name="t12ncm" localSheetId="7">'[7]lam-moi'!#REF!</definedName>
    <definedName name="t12ncm" localSheetId="2">'[7]lam-moi'!#REF!</definedName>
    <definedName name="t12ncm" localSheetId="3">'[7]lam-moi'!#REF!</definedName>
    <definedName name="t12ncm" localSheetId="5">'[7]lam-moi'!#REF!</definedName>
    <definedName name="t12ncm">'[7]lam-moi'!#REF!</definedName>
    <definedName name="T12vc" localSheetId="4">#REF!</definedName>
    <definedName name="T12vc" localSheetId="0">#REF!</definedName>
    <definedName name="T12vc" localSheetId="1">#REF!</definedName>
    <definedName name="T12vc" localSheetId="6">#REF!</definedName>
    <definedName name="T12vc" localSheetId="7">#REF!</definedName>
    <definedName name="T12vc" localSheetId="2">#REF!</definedName>
    <definedName name="T12vc" localSheetId="3">#REF!</definedName>
    <definedName name="T12vc" localSheetId="5">#REF!</definedName>
    <definedName name="T12vc">#REF!</definedName>
    <definedName name="T12vl" localSheetId="4">#REF!</definedName>
    <definedName name="T12vl" localSheetId="0">#REF!</definedName>
    <definedName name="T12vl" localSheetId="1">#REF!</definedName>
    <definedName name="T12vl" localSheetId="6">#REF!</definedName>
    <definedName name="T12vl" localSheetId="7">#REF!</definedName>
    <definedName name="T12vl" localSheetId="2">#REF!</definedName>
    <definedName name="T12vl" localSheetId="3">#REF!</definedName>
    <definedName name="T12vl" localSheetId="5">#REF!</definedName>
    <definedName name="T12vl">#REF!</definedName>
    <definedName name="t12vl3p">'[67]CHITIET VL-NC-TT1p'!$G$112</definedName>
    <definedName name="t141p" localSheetId="4">#REF!</definedName>
    <definedName name="t141p" localSheetId="0">#REF!</definedName>
    <definedName name="t141p" localSheetId="1">#REF!</definedName>
    <definedName name="t141p" localSheetId="6">#REF!</definedName>
    <definedName name="t141p" localSheetId="7">#REF!</definedName>
    <definedName name="t141p" localSheetId="2">#REF!</definedName>
    <definedName name="t141p" localSheetId="3">#REF!</definedName>
    <definedName name="t141p" localSheetId="5">#REF!</definedName>
    <definedName name="t141p">#REF!</definedName>
    <definedName name="t143p" localSheetId="4">#REF!</definedName>
    <definedName name="t143p" localSheetId="0">#REF!</definedName>
    <definedName name="t143p" localSheetId="1">#REF!</definedName>
    <definedName name="t143p" localSheetId="6">#REF!</definedName>
    <definedName name="t143p" localSheetId="7">#REF!</definedName>
    <definedName name="t143p" localSheetId="2">#REF!</definedName>
    <definedName name="t143p" localSheetId="3">#REF!</definedName>
    <definedName name="t143p" localSheetId="5">#REF!</definedName>
    <definedName name="t143p">#REF!</definedName>
    <definedName name="t14m" localSheetId="4">'[7]lam-moi'!#REF!</definedName>
    <definedName name="t14m" localSheetId="0">'[7]lam-moi'!#REF!</definedName>
    <definedName name="t14m" localSheetId="1">'[7]lam-moi'!#REF!</definedName>
    <definedName name="t14m" localSheetId="6">'[7]lam-moi'!#REF!</definedName>
    <definedName name="t14m" localSheetId="7">'[7]lam-moi'!#REF!</definedName>
    <definedName name="t14m" localSheetId="2">'[7]lam-moi'!#REF!</definedName>
    <definedName name="t14m" localSheetId="3">'[7]lam-moi'!#REF!</definedName>
    <definedName name="t14m" localSheetId="5">'[7]lam-moi'!#REF!</definedName>
    <definedName name="t14m">'[7]lam-moi'!#REF!</definedName>
    <definedName name="t14mnc" localSheetId="4">'[7]thao-go'!#REF!</definedName>
    <definedName name="t14mnc" localSheetId="0">'[7]thao-go'!#REF!</definedName>
    <definedName name="t14mnc" localSheetId="1">'[7]thao-go'!#REF!</definedName>
    <definedName name="t14mnc" localSheetId="6">'[7]thao-go'!#REF!</definedName>
    <definedName name="t14mnc" localSheetId="7">'[7]thao-go'!#REF!</definedName>
    <definedName name="t14mnc" localSheetId="2">'[7]thao-go'!#REF!</definedName>
    <definedName name="t14mnc" localSheetId="3">'[7]thao-go'!#REF!</definedName>
    <definedName name="t14mnc" localSheetId="5">'[7]thao-go'!#REF!</definedName>
    <definedName name="t14mnc">'[7]thao-go'!#REF!</definedName>
    <definedName name="T14nc" localSheetId="4">'[39]CHITIET VL-NC-TT -1p'!#REF!</definedName>
    <definedName name="T14nc" localSheetId="0">'[39]CHITIET VL-NC-TT -1p'!#REF!</definedName>
    <definedName name="T14nc" localSheetId="1">'[39]CHITIET VL-NC-TT -1p'!#REF!</definedName>
    <definedName name="T14nc" localSheetId="6">'[39]CHITIET VL-NC-TT -1p'!#REF!</definedName>
    <definedName name="T14nc" localSheetId="7">'[39]CHITIET VL-NC-TT -1p'!#REF!</definedName>
    <definedName name="T14nc" localSheetId="2">'[39]CHITIET VL-NC-TT -1p'!#REF!</definedName>
    <definedName name="T14nc" localSheetId="3">'[39]CHITIET VL-NC-TT -1p'!#REF!</definedName>
    <definedName name="T14nc" localSheetId="5">'[39]CHITIET VL-NC-TT -1p'!#REF!</definedName>
    <definedName name="T14nc">'[39]CHITIET VL-NC-TT -1p'!#REF!</definedName>
    <definedName name="t14nc3p">'[67]CHITIET VL-NC-TT1p'!$G$102</definedName>
    <definedName name="t14ncm" localSheetId="4">'[7]lam-moi'!#REF!</definedName>
    <definedName name="t14ncm" localSheetId="0">'[7]lam-moi'!#REF!</definedName>
    <definedName name="t14ncm" localSheetId="1">'[7]lam-moi'!#REF!</definedName>
    <definedName name="t14ncm" localSheetId="6">'[7]lam-moi'!#REF!</definedName>
    <definedName name="t14ncm" localSheetId="7">'[7]lam-moi'!#REF!</definedName>
    <definedName name="t14ncm" localSheetId="2">'[7]lam-moi'!#REF!</definedName>
    <definedName name="t14ncm" localSheetId="3">'[7]lam-moi'!#REF!</definedName>
    <definedName name="t14ncm" localSheetId="5">'[7]lam-moi'!#REF!</definedName>
    <definedName name="t14ncm">'[7]lam-moi'!#REF!</definedName>
    <definedName name="T14vc" localSheetId="4">'[39]CHITIET VL-NC-TT -1p'!#REF!</definedName>
    <definedName name="T14vc" localSheetId="0">'[39]CHITIET VL-NC-TT -1p'!#REF!</definedName>
    <definedName name="T14vc" localSheetId="1">'[39]CHITIET VL-NC-TT -1p'!#REF!</definedName>
    <definedName name="T14vc" localSheetId="6">'[39]CHITIET VL-NC-TT -1p'!#REF!</definedName>
    <definedName name="T14vc" localSheetId="7">'[39]CHITIET VL-NC-TT -1p'!#REF!</definedName>
    <definedName name="T14vc" localSheetId="2">'[39]CHITIET VL-NC-TT -1p'!#REF!</definedName>
    <definedName name="T14vc" localSheetId="3">'[39]CHITIET VL-NC-TT -1p'!#REF!</definedName>
    <definedName name="T14vc" localSheetId="5">'[39]CHITIET VL-NC-TT -1p'!#REF!</definedName>
    <definedName name="T14vc">'[39]CHITIET VL-NC-TT -1p'!#REF!</definedName>
    <definedName name="T14vl" localSheetId="4">'[39]CHITIET VL-NC-TT -1p'!#REF!</definedName>
    <definedName name="T14vl" localSheetId="0">'[39]CHITIET VL-NC-TT -1p'!#REF!</definedName>
    <definedName name="T14vl" localSheetId="1">'[39]CHITIET VL-NC-TT -1p'!#REF!</definedName>
    <definedName name="T14vl" localSheetId="6">'[39]CHITIET VL-NC-TT -1p'!#REF!</definedName>
    <definedName name="T14vl" localSheetId="7">'[39]CHITIET VL-NC-TT -1p'!#REF!</definedName>
    <definedName name="T14vl" localSheetId="2">'[39]CHITIET VL-NC-TT -1p'!#REF!</definedName>
    <definedName name="T14vl" localSheetId="3">'[39]CHITIET VL-NC-TT -1p'!#REF!</definedName>
    <definedName name="T14vl" localSheetId="5">'[39]CHITIET VL-NC-TT -1p'!#REF!</definedName>
    <definedName name="T14vl">'[39]CHITIET VL-NC-TT -1p'!#REF!</definedName>
    <definedName name="t14vl3p">'[67]CHITIET VL-NC-TT1p'!$G$99</definedName>
    <definedName name="T203P" localSheetId="4">[7]VC!#REF!</definedName>
    <definedName name="T203P" localSheetId="0">[7]VC!#REF!</definedName>
    <definedName name="T203P" localSheetId="1">[7]VC!#REF!</definedName>
    <definedName name="T203P" localSheetId="6">[7]VC!#REF!</definedName>
    <definedName name="T203P" localSheetId="7">[7]VC!#REF!</definedName>
    <definedName name="T203P" localSheetId="2">[7]VC!#REF!</definedName>
    <definedName name="T203P" localSheetId="3">[7]VC!#REF!</definedName>
    <definedName name="T203P" localSheetId="5">[7]VC!#REF!</definedName>
    <definedName name="T203P">[7]VC!#REF!</definedName>
    <definedName name="t20m" localSheetId="4">'[7]lam-moi'!#REF!</definedName>
    <definedName name="t20m" localSheetId="0">'[7]lam-moi'!#REF!</definedName>
    <definedName name="t20m" localSheetId="1">'[7]lam-moi'!#REF!</definedName>
    <definedName name="t20m" localSheetId="6">'[7]lam-moi'!#REF!</definedName>
    <definedName name="t20m" localSheetId="7">'[7]lam-moi'!#REF!</definedName>
    <definedName name="t20m" localSheetId="2">'[7]lam-moi'!#REF!</definedName>
    <definedName name="t20m" localSheetId="3">'[7]lam-moi'!#REF!</definedName>
    <definedName name="t20m" localSheetId="5">'[7]lam-moi'!#REF!</definedName>
    <definedName name="t20m">'[7]lam-moi'!#REF!</definedName>
    <definedName name="t20ncm" localSheetId="4">'[7]lam-moi'!#REF!</definedName>
    <definedName name="t20ncm" localSheetId="0">'[7]lam-moi'!#REF!</definedName>
    <definedName name="t20ncm" localSheetId="1">'[7]lam-moi'!#REF!</definedName>
    <definedName name="t20ncm" localSheetId="6">'[7]lam-moi'!#REF!</definedName>
    <definedName name="t20ncm" localSheetId="7">'[7]lam-moi'!#REF!</definedName>
    <definedName name="t20ncm" localSheetId="2">'[7]lam-moi'!#REF!</definedName>
    <definedName name="t20ncm" localSheetId="3">'[7]lam-moi'!#REF!</definedName>
    <definedName name="t20ncm" localSheetId="5">'[7]lam-moi'!#REF!</definedName>
    <definedName name="t20ncm">'[7]lam-moi'!#REF!</definedName>
    <definedName name="t7m" localSheetId="4">#REF!</definedName>
    <definedName name="t7m" localSheetId="0">#REF!</definedName>
    <definedName name="t7m" localSheetId="1">#REF!</definedName>
    <definedName name="t7m" localSheetId="6">#REF!</definedName>
    <definedName name="t7m" localSheetId="7">#REF!</definedName>
    <definedName name="t7m" localSheetId="2">#REF!</definedName>
    <definedName name="t7m" localSheetId="3">#REF!</definedName>
    <definedName name="t7m" localSheetId="5">#REF!</definedName>
    <definedName name="t7m">#REF!</definedName>
    <definedName name="t7nc" localSheetId="4">'[7]lam-moi'!#REF!</definedName>
    <definedName name="t7nc" localSheetId="0">'[7]lam-moi'!#REF!</definedName>
    <definedName name="t7nc" localSheetId="1">'[7]lam-moi'!#REF!</definedName>
    <definedName name="t7nc" localSheetId="6">'[7]lam-moi'!#REF!</definedName>
    <definedName name="t7nc" localSheetId="7">'[7]lam-moi'!#REF!</definedName>
    <definedName name="t7nc" localSheetId="2">'[7]lam-moi'!#REF!</definedName>
    <definedName name="t7nc" localSheetId="3">'[7]lam-moi'!#REF!</definedName>
    <definedName name="t7nc" localSheetId="5">'[7]lam-moi'!#REF!</definedName>
    <definedName name="t7nc">'[7]lam-moi'!#REF!</definedName>
    <definedName name="t7vl" localSheetId="4">'[7]lam-moi'!#REF!</definedName>
    <definedName name="t7vl" localSheetId="0">'[7]lam-moi'!#REF!</definedName>
    <definedName name="t7vl" localSheetId="1">'[7]lam-moi'!#REF!</definedName>
    <definedName name="t7vl" localSheetId="6">'[7]lam-moi'!#REF!</definedName>
    <definedName name="t7vl" localSheetId="7">'[7]lam-moi'!#REF!</definedName>
    <definedName name="t7vl" localSheetId="2">'[7]lam-moi'!#REF!</definedName>
    <definedName name="t7vl" localSheetId="3">'[7]lam-moi'!#REF!</definedName>
    <definedName name="t7vl" localSheetId="5">'[7]lam-moi'!#REF!</definedName>
    <definedName name="t7vl">'[7]lam-moi'!#REF!</definedName>
    <definedName name="t84mnc" localSheetId="4">'[7]thao-go'!#REF!</definedName>
    <definedName name="t84mnc" localSheetId="0">'[7]thao-go'!#REF!</definedName>
    <definedName name="t84mnc" localSheetId="1">'[7]thao-go'!#REF!</definedName>
    <definedName name="t84mnc" localSheetId="6">'[7]thao-go'!#REF!</definedName>
    <definedName name="t84mnc" localSheetId="7">'[7]thao-go'!#REF!</definedName>
    <definedName name="t84mnc" localSheetId="2">'[7]thao-go'!#REF!</definedName>
    <definedName name="t84mnc" localSheetId="3">'[7]thao-go'!#REF!</definedName>
    <definedName name="t84mnc" localSheetId="5">'[7]thao-go'!#REF!</definedName>
    <definedName name="t84mnc">'[7]thao-go'!#REF!</definedName>
    <definedName name="t8m" localSheetId="4">#REF!</definedName>
    <definedName name="t8m" localSheetId="0">#REF!</definedName>
    <definedName name="t8m" localSheetId="1">#REF!</definedName>
    <definedName name="t8m" localSheetId="6">#REF!</definedName>
    <definedName name="t8m" localSheetId="7">#REF!</definedName>
    <definedName name="t8m" localSheetId="2">#REF!</definedName>
    <definedName name="t8m" localSheetId="3">#REF!</definedName>
    <definedName name="t8m" localSheetId="5">#REF!</definedName>
    <definedName name="t8m">#REF!</definedName>
    <definedName name="t8nc" localSheetId="4">'[7]lam-moi'!#REF!</definedName>
    <definedName name="t8nc" localSheetId="0">'[7]lam-moi'!#REF!</definedName>
    <definedName name="t8nc" localSheetId="1">'[7]lam-moi'!#REF!</definedName>
    <definedName name="t8nc" localSheetId="6">'[7]lam-moi'!#REF!</definedName>
    <definedName name="t8nc" localSheetId="7">'[7]lam-moi'!#REF!</definedName>
    <definedName name="t8nc" localSheetId="2">'[7]lam-moi'!#REF!</definedName>
    <definedName name="t8nc" localSheetId="3">'[7]lam-moi'!#REF!</definedName>
    <definedName name="t8nc" localSheetId="5">'[7]lam-moi'!#REF!</definedName>
    <definedName name="t8nc">'[7]lam-moi'!#REF!</definedName>
    <definedName name="t8vl" localSheetId="4">'[7]lam-moi'!#REF!</definedName>
    <definedName name="t8vl" localSheetId="0">'[7]lam-moi'!#REF!</definedName>
    <definedName name="t8vl" localSheetId="1">'[7]lam-moi'!#REF!</definedName>
    <definedName name="t8vl" localSheetId="6">'[7]lam-moi'!#REF!</definedName>
    <definedName name="t8vl" localSheetId="7">'[7]lam-moi'!#REF!</definedName>
    <definedName name="t8vl" localSheetId="2">'[7]lam-moi'!#REF!</definedName>
    <definedName name="t8vl" localSheetId="3">'[7]lam-moi'!#REF!</definedName>
    <definedName name="t8vl" localSheetId="5">'[7]lam-moi'!#REF!</definedName>
    <definedName name="t8vl">'[7]lam-moi'!#REF!</definedName>
    <definedName name="TAMT" localSheetId="6">[15]TT!$B$2:$G$134</definedName>
    <definedName name="TAMT" localSheetId="7">[15]TT!$B$2:$G$134</definedName>
    <definedName name="TAMT" localSheetId="2">[15]TT!$B$2:$G$134</definedName>
    <definedName name="TAMT" localSheetId="5">[15]TT!$B$2:$G$134</definedName>
    <definedName name="TAMT">[16]TT!$B$2:$G$134</definedName>
    <definedName name="TAMTINH" localSheetId="4">#REF!</definedName>
    <definedName name="TAMTINH" localSheetId="0">#REF!</definedName>
    <definedName name="TAMTINH" localSheetId="1">#REF!</definedName>
    <definedName name="TAMTINH" localSheetId="6">#REF!</definedName>
    <definedName name="TAMTINH" localSheetId="7">#REF!</definedName>
    <definedName name="TAMTINH" localSheetId="2">#REF!</definedName>
    <definedName name="TAMTINH" localSheetId="3">#REF!</definedName>
    <definedName name="TAMTINH" localSheetId="5">#REF!</definedName>
    <definedName name="TAMTINH">#REF!</definedName>
    <definedName name="tb" localSheetId="4">#REF!</definedName>
    <definedName name="tb" localSheetId="0">#REF!</definedName>
    <definedName name="tb" localSheetId="1">#REF!</definedName>
    <definedName name="tb" localSheetId="6">#REF!</definedName>
    <definedName name="tb" localSheetId="7">#REF!</definedName>
    <definedName name="tb" localSheetId="2">#REF!</definedName>
    <definedName name="tb" localSheetId="3">#REF!</definedName>
    <definedName name="tb" localSheetId="5">#REF!</definedName>
    <definedName name="tb">#REF!</definedName>
    <definedName name="tbdd1p" localSheetId="4">'[7]lam-moi'!#REF!</definedName>
    <definedName name="tbdd1p" localSheetId="0">'[7]lam-moi'!#REF!</definedName>
    <definedName name="tbdd1p" localSheetId="1">'[7]lam-moi'!#REF!</definedName>
    <definedName name="tbdd1p" localSheetId="6">'[7]lam-moi'!#REF!</definedName>
    <definedName name="tbdd1p" localSheetId="7">'[7]lam-moi'!#REF!</definedName>
    <definedName name="tbdd1p" localSheetId="2">'[7]lam-moi'!#REF!</definedName>
    <definedName name="tbdd1p" localSheetId="3">'[7]lam-moi'!#REF!</definedName>
    <definedName name="tbdd1p" localSheetId="5">'[7]lam-moi'!#REF!</definedName>
    <definedName name="tbdd1p">'[7]lam-moi'!#REF!</definedName>
    <definedName name="tbdd3p" localSheetId="4">'[7]lam-moi'!#REF!</definedName>
    <definedName name="tbdd3p" localSheetId="0">'[7]lam-moi'!#REF!</definedName>
    <definedName name="tbdd3p" localSheetId="1">'[7]lam-moi'!#REF!</definedName>
    <definedName name="tbdd3p" localSheetId="6">'[7]lam-moi'!#REF!</definedName>
    <definedName name="tbdd3p" localSheetId="7">'[7]lam-moi'!#REF!</definedName>
    <definedName name="tbdd3p" localSheetId="2">'[7]lam-moi'!#REF!</definedName>
    <definedName name="tbdd3p" localSheetId="3">'[7]lam-moi'!#REF!</definedName>
    <definedName name="tbdd3p" localSheetId="5">'[7]lam-moi'!#REF!</definedName>
    <definedName name="tbdd3p">'[7]lam-moi'!#REF!</definedName>
    <definedName name="tbddsdl" localSheetId="4">'[7]lam-moi'!#REF!</definedName>
    <definedName name="tbddsdl" localSheetId="0">'[7]lam-moi'!#REF!</definedName>
    <definedName name="tbddsdl" localSheetId="1">'[7]lam-moi'!#REF!</definedName>
    <definedName name="tbddsdl" localSheetId="6">'[7]lam-moi'!#REF!</definedName>
    <definedName name="tbddsdl" localSheetId="7">'[7]lam-moi'!#REF!</definedName>
    <definedName name="tbddsdl" localSheetId="2">'[7]lam-moi'!#REF!</definedName>
    <definedName name="tbddsdl" localSheetId="3">'[7]lam-moi'!#REF!</definedName>
    <definedName name="tbddsdl" localSheetId="5">'[7]lam-moi'!#REF!</definedName>
    <definedName name="tbddsdl">'[7]lam-moi'!#REF!</definedName>
    <definedName name="TBI" localSheetId="4">'[7]TH XL'!#REF!</definedName>
    <definedName name="TBI" localSheetId="0">'[7]TH XL'!#REF!</definedName>
    <definedName name="TBI" localSheetId="1">'[7]TH XL'!#REF!</definedName>
    <definedName name="TBI" localSheetId="6">'[7]TH XL'!#REF!</definedName>
    <definedName name="TBI" localSheetId="7">'[7]TH XL'!#REF!</definedName>
    <definedName name="TBI" localSheetId="2">'[7]TH XL'!#REF!</definedName>
    <definedName name="TBI" localSheetId="3">'[7]TH XL'!#REF!</definedName>
    <definedName name="TBI" localSheetId="5">'[7]TH XL'!#REF!</definedName>
    <definedName name="TBI">'[7]TH XL'!#REF!</definedName>
    <definedName name="tbtr" localSheetId="4">'[7]TH XL'!#REF!</definedName>
    <definedName name="tbtr" localSheetId="0">'[7]TH XL'!#REF!</definedName>
    <definedName name="tbtr" localSheetId="1">'[7]TH XL'!#REF!</definedName>
    <definedName name="tbtr" localSheetId="6">'[7]TH XL'!#REF!</definedName>
    <definedName name="tbtr" localSheetId="7">'[7]TH XL'!#REF!</definedName>
    <definedName name="tbtr" localSheetId="2">'[7]TH XL'!#REF!</definedName>
    <definedName name="tbtr" localSheetId="3">'[7]TH XL'!#REF!</definedName>
    <definedName name="tbtr" localSheetId="5">'[7]TH XL'!#REF!</definedName>
    <definedName name="tbtr">'[7]TH XL'!#REF!</definedName>
    <definedName name="tbtram" localSheetId="4">#REF!</definedName>
    <definedName name="tbtram" localSheetId="0">#REF!</definedName>
    <definedName name="tbtram" localSheetId="1">#REF!</definedName>
    <definedName name="tbtram" localSheetId="6">#REF!</definedName>
    <definedName name="tbtram" localSheetId="7">#REF!</definedName>
    <definedName name="tbtram" localSheetId="2">#REF!</definedName>
    <definedName name="tbtram" localSheetId="3">#REF!</definedName>
    <definedName name="tbtram" localSheetId="5">#REF!</definedName>
    <definedName name="tbtram">#REF!</definedName>
    <definedName name="TBXD" localSheetId="4">#REF!</definedName>
    <definedName name="TBXD" localSheetId="0">#REF!</definedName>
    <definedName name="TBXD" localSheetId="1">#REF!</definedName>
    <definedName name="TBXD" localSheetId="6">#REF!</definedName>
    <definedName name="TBXD" localSheetId="7">#REF!</definedName>
    <definedName name="TBXD" localSheetId="2">#REF!</definedName>
    <definedName name="TBXD" localSheetId="3">#REF!</definedName>
    <definedName name="TBXD" localSheetId="5">#REF!</definedName>
    <definedName name="TBXD">#REF!</definedName>
    <definedName name="TC" localSheetId="4">#REF!</definedName>
    <definedName name="TC" localSheetId="0">#REF!</definedName>
    <definedName name="TC" localSheetId="1">#REF!</definedName>
    <definedName name="TC" localSheetId="6">#REF!</definedName>
    <definedName name="TC" localSheetId="7">#REF!</definedName>
    <definedName name="TC" localSheetId="2">#REF!</definedName>
    <definedName name="TC" localSheetId="3">#REF!</definedName>
    <definedName name="TC" localSheetId="5">#REF!</definedName>
    <definedName name="TC">#REF!</definedName>
    <definedName name="TC_NHANH1" localSheetId="4">#REF!</definedName>
    <definedName name="TC_NHANH1" localSheetId="0">#REF!</definedName>
    <definedName name="TC_NHANH1" localSheetId="1">#REF!</definedName>
    <definedName name="TC_NHANH1" localSheetId="6">#REF!</definedName>
    <definedName name="TC_NHANH1" localSheetId="7">#REF!</definedName>
    <definedName name="TC_NHANH1" localSheetId="2">#REF!</definedName>
    <definedName name="TC_NHANH1" localSheetId="3">#REF!</definedName>
    <definedName name="TC_NHANH1" localSheetId="5">#REF!</definedName>
    <definedName name="TC_NHANH1">#REF!</definedName>
    <definedName name="tcxxnc" localSheetId="4">'[7]thao-go'!#REF!</definedName>
    <definedName name="tcxxnc" localSheetId="0">'[7]thao-go'!#REF!</definedName>
    <definedName name="tcxxnc" localSheetId="1">'[7]thao-go'!#REF!</definedName>
    <definedName name="tcxxnc" localSheetId="6">'[7]thao-go'!#REF!</definedName>
    <definedName name="tcxxnc" localSheetId="7">'[7]thao-go'!#REF!</definedName>
    <definedName name="tcxxnc" localSheetId="2">'[7]thao-go'!#REF!</definedName>
    <definedName name="tcxxnc" localSheetId="3">'[7]thao-go'!#REF!</definedName>
    <definedName name="tcxxnc" localSheetId="5">'[7]thao-go'!#REF!</definedName>
    <definedName name="tcxxnc">'[7]thao-go'!#REF!</definedName>
    <definedName name="td" localSheetId="4">#REF!</definedName>
    <definedName name="td" localSheetId="0">#REF!</definedName>
    <definedName name="td" localSheetId="1">#REF!</definedName>
    <definedName name="td" localSheetId="6">#REF!</definedName>
    <definedName name="td" localSheetId="7">#REF!</definedName>
    <definedName name="td" localSheetId="2">#REF!</definedName>
    <definedName name="td" localSheetId="3">#REF!</definedName>
    <definedName name="td" localSheetId="5">#REF!</definedName>
    <definedName name="td">#REF!</definedName>
    <definedName name="td10vl" localSheetId="4">'[39]CHITIET VL-NC-TT-3p'!#REF!</definedName>
    <definedName name="td10vl" localSheetId="0">'[39]CHITIET VL-NC-TT-3p'!#REF!</definedName>
    <definedName name="td10vl" localSheetId="1">'[39]CHITIET VL-NC-TT-3p'!#REF!</definedName>
    <definedName name="td10vl" localSheetId="6">'[39]CHITIET VL-NC-TT-3p'!#REF!</definedName>
    <definedName name="td10vl" localSheetId="7">'[39]CHITIET VL-NC-TT-3p'!#REF!</definedName>
    <definedName name="td10vl" localSheetId="2">'[39]CHITIET VL-NC-TT-3p'!#REF!</definedName>
    <definedName name="td10vl" localSheetId="3">'[39]CHITIET VL-NC-TT-3p'!#REF!</definedName>
    <definedName name="td10vl" localSheetId="5">'[39]CHITIET VL-NC-TT-3p'!#REF!</definedName>
    <definedName name="td10vl">'[39]CHITIET VL-NC-TT-3p'!#REF!</definedName>
    <definedName name="td12nc" localSheetId="4">'[39]CHITIET VL-NC-TT-3p'!#REF!</definedName>
    <definedName name="td12nc" localSheetId="0">'[39]CHITIET VL-NC-TT-3p'!#REF!</definedName>
    <definedName name="td12nc" localSheetId="1">'[39]CHITIET VL-NC-TT-3p'!#REF!</definedName>
    <definedName name="td12nc" localSheetId="6">'[39]CHITIET VL-NC-TT-3p'!#REF!</definedName>
    <definedName name="td12nc" localSheetId="7">'[39]CHITIET VL-NC-TT-3p'!#REF!</definedName>
    <definedName name="td12nc" localSheetId="2">'[39]CHITIET VL-NC-TT-3p'!#REF!</definedName>
    <definedName name="td12nc" localSheetId="3">'[39]CHITIET VL-NC-TT-3p'!#REF!</definedName>
    <definedName name="td12nc" localSheetId="5">'[39]CHITIET VL-NC-TT-3p'!#REF!</definedName>
    <definedName name="td12nc">'[39]CHITIET VL-NC-TT-3p'!#REF!</definedName>
    <definedName name="TD12vl" localSheetId="4">#REF!</definedName>
    <definedName name="TD12vl" localSheetId="0">#REF!</definedName>
    <definedName name="TD12vl" localSheetId="1">#REF!</definedName>
    <definedName name="TD12vl" localSheetId="6">#REF!</definedName>
    <definedName name="TD12vl" localSheetId="7">#REF!</definedName>
    <definedName name="TD12vl" localSheetId="2">#REF!</definedName>
    <definedName name="TD12vl" localSheetId="3">#REF!</definedName>
    <definedName name="TD12vl" localSheetId="5">#REF!</definedName>
    <definedName name="TD12vl">#REF!</definedName>
    <definedName name="td1cnc" localSheetId="4">'[7]lam-moi'!#REF!</definedName>
    <definedName name="td1cnc" localSheetId="0">'[7]lam-moi'!#REF!</definedName>
    <definedName name="td1cnc" localSheetId="1">'[7]lam-moi'!#REF!</definedName>
    <definedName name="td1cnc" localSheetId="6">'[7]lam-moi'!#REF!</definedName>
    <definedName name="td1cnc" localSheetId="7">'[7]lam-moi'!#REF!</definedName>
    <definedName name="td1cnc" localSheetId="2">'[7]lam-moi'!#REF!</definedName>
    <definedName name="td1cnc" localSheetId="3">'[7]lam-moi'!#REF!</definedName>
    <definedName name="td1cnc" localSheetId="5">'[7]lam-moi'!#REF!</definedName>
    <definedName name="td1cnc">'[7]lam-moi'!#REF!</definedName>
    <definedName name="td1cvl" localSheetId="4">'[7]lam-moi'!#REF!</definedName>
    <definedName name="td1cvl" localSheetId="0">'[7]lam-moi'!#REF!</definedName>
    <definedName name="td1cvl" localSheetId="1">'[7]lam-moi'!#REF!</definedName>
    <definedName name="td1cvl" localSheetId="6">'[7]lam-moi'!#REF!</definedName>
    <definedName name="td1cvl" localSheetId="7">'[7]lam-moi'!#REF!</definedName>
    <definedName name="td1cvl" localSheetId="2">'[7]lam-moi'!#REF!</definedName>
    <definedName name="td1cvl" localSheetId="3">'[7]lam-moi'!#REF!</definedName>
    <definedName name="td1cvl" localSheetId="5">'[7]lam-moi'!#REF!</definedName>
    <definedName name="td1cvl">'[7]lam-moi'!#REF!</definedName>
    <definedName name="td1p" localSheetId="4">[70]TONGKE1P!#REF!</definedName>
    <definedName name="td1p" localSheetId="0">[70]TONGKE1P!#REF!</definedName>
    <definedName name="td1p" localSheetId="1">[70]TONGKE1P!#REF!</definedName>
    <definedName name="td1p" localSheetId="6">[70]TONGKE1P!#REF!</definedName>
    <definedName name="td1p" localSheetId="7">[70]TONGKE1P!#REF!</definedName>
    <definedName name="td1p" localSheetId="2">[70]TONGKE1P!#REF!</definedName>
    <definedName name="td1p" localSheetId="3">[70]TONGKE1P!#REF!</definedName>
    <definedName name="td1p" localSheetId="5">[70]TONGKE1P!#REF!</definedName>
    <definedName name="td1p">[70]TONGKE1P!#REF!</definedName>
    <definedName name="TD1p1nc" localSheetId="4">#REF!</definedName>
    <definedName name="TD1p1nc" localSheetId="0">#REF!</definedName>
    <definedName name="TD1p1nc" localSheetId="1">#REF!</definedName>
    <definedName name="TD1p1nc" localSheetId="6">#REF!</definedName>
    <definedName name="TD1p1nc" localSheetId="7">#REF!</definedName>
    <definedName name="TD1p1nc" localSheetId="2">#REF!</definedName>
    <definedName name="TD1p1nc" localSheetId="3">#REF!</definedName>
    <definedName name="TD1p1nc" localSheetId="5">#REF!</definedName>
    <definedName name="TD1p1nc">#REF!</definedName>
    <definedName name="td1p1vc" localSheetId="4">#REF!</definedName>
    <definedName name="td1p1vc" localSheetId="0">#REF!</definedName>
    <definedName name="td1p1vc" localSheetId="1">#REF!</definedName>
    <definedName name="td1p1vc" localSheetId="6">#REF!</definedName>
    <definedName name="td1p1vc" localSheetId="7">#REF!</definedName>
    <definedName name="td1p1vc" localSheetId="2">#REF!</definedName>
    <definedName name="td1p1vc" localSheetId="3">#REF!</definedName>
    <definedName name="td1p1vc" localSheetId="5">#REF!</definedName>
    <definedName name="td1p1vc">#REF!</definedName>
    <definedName name="TD1p1vl" localSheetId="4">#REF!</definedName>
    <definedName name="TD1p1vl" localSheetId="0">#REF!</definedName>
    <definedName name="TD1p1vl" localSheetId="1">#REF!</definedName>
    <definedName name="TD1p1vl" localSheetId="6">#REF!</definedName>
    <definedName name="TD1p1vl" localSheetId="7">#REF!</definedName>
    <definedName name="TD1p1vl" localSheetId="2">#REF!</definedName>
    <definedName name="TD1p1vl" localSheetId="3">#REF!</definedName>
    <definedName name="TD1p1vl" localSheetId="5">#REF!</definedName>
    <definedName name="TD1p1vl">#REF!</definedName>
    <definedName name="TD1p2nc" localSheetId="4">'[39]CHITIET VL-NC-TT -1p'!#REF!</definedName>
    <definedName name="TD1p2nc" localSheetId="0">'[39]CHITIET VL-NC-TT -1p'!#REF!</definedName>
    <definedName name="TD1p2nc" localSheetId="1">'[39]CHITIET VL-NC-TT -1p'!#REF!</definedName>
    <definedName name="TD1p2nc" localSheetId="6">'[39]CHITIET VL-NC-TT -1p'!#REF!</definedName>
    <definedName name="TD1p2nc" localSheetId="7">'[39]CHITIET VL-NC-TT -1p'!#REF!</definedName>
    <definedName name="TD1p2nc" localSheetId="2">'[39]CHITIET VL-NC-TT -1p'!#REF!</definedName>
    <definedName name="TD1p2nc" localSheetId="3">'[39]CHITIET VL-NC-TT -1p'!#REF!</definedName>
    <definedName name="TD1p2nc" localSheetId="5">'[39]CHITIET VL-NC-TT -1p'!#REF!</definedName>
    <definedName name="TD1p2nc">'[39]CHITIET VL-NC-TT -1p'!#REF!</definedName>
    <definedName name="TD1p2vc" localSheetId="4">'[39]CHITIET VL-NC-TT -1p'!#REF!</definedName>
    <definedName name="TD1p2vc" localSheetId="0">'[39]CHITIET VL-NC-TT -1p'!#REF!</definedName>
    <definedName name="TD1p2vc" localSheetId="1">'[39]CHITIET VL-NC-TT -1p'!#REF!</definedName>
    <definedName name="TD1p2vc" localSheetId="6">'[39]CHITIET VL-NC-TT -1p'!#REF!</definedName>
    <definedName name="TD1p2vc" localSheetId="7">'[39]CHITIET VL-NC-TT -1p'!#REF!</definedName>
    <definedName name="TD1p2vc" localSheetId="2">'[39]CHITIET VL-NC-TT -1p'!#REF!</definedName>
    <definedName name="TD1p2vc" localSheetId="3">'[39]CHITIET VL-NC-TT -1p'!#REF!</definedName>
    <definedName name="TD1p2vc" localSheetId="5">'[39]CHITIET VL-NC-TT -1p'!#REF!</definedName>
    <definedName name="TD1p2vc">'[39]CHITIET VL-NC-TT -1p'!#REF!</definedName>
    <definedName name="TD1p2vl" localSheetId="4">'[39]CHITIET VL-NC-TT -1p'!#REF!</definedName>
    <definedName name="TD1p2vl" localSheetId="0">'[39]CHITIET VL-NC-TT -1p'!#REF!</definedName>
    <definedName name="TD1p2vl" localSheetId="1">'[39]CHITIET VL-NC-TT -1p'!#REF!</definedName>
    <definedName name="TD1p2vl" localSheetId="6">'[39]CHITIET VL-NC-TT -1p'!#REF!</definedName>
    <definedName name="TD1p2vl" localSheetId="7">'[39]CHITIET VL-NC-TT -1p'!#REF!</definedName>
    <definedName name="TD1p2vl" localSheetId="2">'[39]CHITIET VL-NC-TT -1p'!#REF!</definedName>
    <definedName name="TD1p2vl" localSheetId="3">'[39]CHITIET VL-NC-TT -1p'!#REF!</definedName>
    <definedName name="TD1p2vl" localSheetId="5">'[39]CHITIET VL-NC-TT -1p'!#REF!</definedName>
    <definedName name="TD1p2vl">'[39]CHITIET VL-NC-TT -1p'!#REF!</definedName>
    <definedName name="TD1pnc" localSheetId="4">'[39]CHITIET VL-NC-TT -1p'!#REF!</definedName>
    <definedName name="TD1pnc" localSheetId="0">'[39]CHITIET VL-NC-TT -1p'!#REF!</definedName>
    <definedName name="TD1pnc" localSheetId="1">'[39]CHITIET VL-NC-TT -1p'!#REF!</definedName>
    <definedName name="TD1pnc" localSheetId="6">'[39]CHITIET VL-NC-TT -1p'!#REF!</definedName>
    <definedName name="TD1pnc" localSheetId="7">'[39]CHITIET VL-NC-TT -1p'!#REF!</definedName>
    <definedName name="TD1pnc" localSheetId="2">'[39]CHITIET VL-NC-TT -1p'!#REF!</definedName>
    <definedName name="TD1pnc" localSheetId="3">'[39]CHITIET VL-NC-TT -1p'!#REF!</definedName>
    <definedName name="TD1pnc" localSheetId="5">'[39]CHITIET VL-NC-TT -1p'!#REF!</definedName>
    <definedName name="TD1pnc">'[39]CHITIET VL-NC-TT -1p'!#REF!</definedName>
    <definedName name="TD1pvl" localSheetId="4">'[39]CHITIET VL-NC-TT -1p'!#REF!</definedName>
    <definedName name="TD1pvl" localSheetId="0">'[39]CHITIET VL-NC-TT -1p'!#REF!</definedName>
    <definedName name="TD1pvl" localSheetId="1">'[39]CHITIET VL-NC-TT -1p'!#REF!</definedName>
    <definedName name="TD1pvl" localSheetId="6">'[39]CHITIET VL-NC-TT -1p'!#REF!</definedName>
    <definedName name="TD1pvl" localSheetId="7">'[39]CHITIET VL-NC-TT -1p'!#REF!</definedName>
    <definedName name="TD1pvl" localSheetId="2">'[39]CHITIET VL-NC-TT -1p'!#REF!</definedName>
    <definedName name="TD1pvl" localSheetId="3">'[39]CHITIET VL-NC-TT -1p'!#REF!</definedName>
    <definedName name="TD1pvl" localSheetId="5">'[39]CHITIET VL-NC-TT -1p'!#REF!</definedName>
    <definedName name="TD1pvl">'[39]CHITIET VL-NC-TT -1p'!#REF!</definedName>
    <definedName name="td3p" localSheetId="4">#REF!</definedName>
    <definedName name="td3p" localSheetId="0">#REF!</definedName>
    <definedName name="td3p" localSheetId="1">#REF!</definedName>
    <definedName name="td3p" localSheetId="6">#REF!</definedName>
    <definedName name="td3p" localSheetId="7">#REF!</definedName>
    <definedName name="td3p" localSheetId="2">#REF!</definedName>
    <definedName name="td3p" localSheetId="3">#REF!</definedName>
    <definedName name="td3p" localSheetId="5">#REF!</definedName>
    <definedName name="td3p">#REF!</definedName>
    <definedName name="tdc84nc" localSheetId="4">'[7]thao-go'!#REF!</definedName>
    <definedName name="tdc84nc" localSheetId="0">'[7]thao-go'!#REF!</definedName>
    <definedName name="tdc84nc" localSheetId="1">'[7]thao-go'!#REF!</definedName>
    <definedName name="tdc84nc" localSheetId="6">'[7]thao-go'!#REF!</definedName>
    <definedName name="tdc84nc" localSheetId="7">'[7]thao-go'!#REF!</definedName>
    <definedName name="tdc84nc" localSheetId="2">'[7]thao-go'!#REF!</definedName>
    <definedName name="tdc84nc" localSheetId="3">'[7]thao-go'!#REF!</definedName>
    <definedName name="tdc84nc" localSheetId="5">'[7]thao-go'!#REF!</definedName>
    <definedName name="tdc84nc">'[7]thao-go'!#REF!</definedName>
    <definedName name="tdcnc" localSheetId="4">'[7]thao-go'!#REF!</definedName>
    <definedName name="tdcnc" localSheetId="0">'[7]thao-go'!#REF!</definedName>
    <definedName name="tdcnc" localSheetId="1">'[7]thao-go'!#REF!</definedName>
    <definedName name="tdcnc" localSheetId="6">'[7]thao-go'!#REF!</definedName>
    <definedName name="tdcnc" localSheetId="7">'[7]thao-go'!#REF!</definedName>
    <definedName name="tdcnc" localSheetId="2">'[7]thao-go'!#REF!</definedName>
    <definedName name="tdcnc" localSheetId="3">'[7]thao-go'!#REF!</definedName>
    <definedName name="tdcnc" localSheetId="5">'[7]thao-go'!#REF!</definedName>
    <definedName name="tdcnc">'[7]thao-go'!#REF!</definedName>
    <definedName name="TDctnc" localSheetId="4">#REF!</definedName>
    <definedName name="TDctnc" localSheetId="0">#REF!</definedName>
    <definedName name="TDctnc" localSheetId="1">#REF!</definedName>
    <definedName name="TDctnc" localSheetId="6">#REF!</definedName>
    <definedName name="TDctnc" localSheetId="7">#REF!</definedName>
    <definedName name="TDctnc" localSheetId="2">#REF!</definedName>
    <definedName name="TDctnc" localSheetId="3">#REF!</definedName>
    <definedName name="TDctnc" localSheetId="5">#REF!</definedName>
    <definedName name="TDctnc">#REF!</definedName>
    <definedName name="TDctvc" localSheetId="4">#REF!</definedName>
    <definedName name="TDctvc" localSheetId="0">#REF!</definedName>
    <definedName name="TDctvc" localSheetId="1">#REF!</definedName>
    <definedName name="TDctvc" localSheetId="6">#REF!</definedName>
    <definedName name="TDctvc" localSheetId="7">#REF!</definedName>
    <definedName name="TDctvc" localSheetId="2">#REF!</definedName>
    <definedName name="TDctvc" localSheetId="3">#REF!</definedName>
    <definedName name="TDctvc" localSheetId="5">#REF!</definedName>
    <definedName name="TDctvc">#REF!</definedName>
    <definedName name="TDctvl" localSheetId="4">#REF!</definedName>
    <definedName name="TDctvl" localSheetId="0">#REF!</definedName>
    <definedName name="TDctvl" localSheetId="1">#REF!</definedName>
    <definedName name="TDctvl" localSheetId="6">#REF!</definedName>
    <definedName name="TDctvl" localSheetId="7">#REF!</definedName>
    <definedName name="TDctvl" localSheetId="2">#REF!</definedName>
    <definedName name="TDctvl" localSheetId="3">#REF!</definedName>
    <definedName name="TDctvl" localSheetId="5">#REF!</definedName>
    <definedName name="TDctvl">#REF!</definedName>
    <definedName name="tdgnc" localSheetId="4">'[7]lam-moi'!#REF!</definedName>
    <definedName name="tdgnc" localSheetId="0">'[7]lam-moi'!#REF!</definedName>
    <definedName name="tdgnc" localSheetId="1">'[7]lam-moi'!#REF!</definedName>
    <definedName name="tdgnc" localSheetId="6">'[7]lam-moi'!#REF!</definedName>
    <definedName name="tdgnc" localSheetId="7">'[7]lam-moi'!#REF!</definedName>
    <definedName name="tdgnc" localSheetId="2">'[7]lam-moi'!#REF!</definedName>
    <definedName name="tdgnc" localSheetId="3">'[7]lam-moi'!#REF!</definedName>
    <definedName name="tdgnc" localSheetId="5">'[7]lam-moi'!#REF!</definedName>
    <definedName name="tdgnc">'[7]lam-moi'!#REF!</definedName>
    <definedName name="tdgvl" localSheetId="4">'[7]lam-moi'!#REF!</definedName>
    <definedName name="tdgvl" localSheetId="0">'[7]lam-moi'!#REF!</definedName>
    <definedName name="tdgvl" localSheetId="1">'[7]lam-moi'!#REF!</definedName>
    <definedName name="tdgvl" localSheetId="6">'[7]lam-moi'!#REF!</definedName>
    <definedName name="tdgvl" localSheetId="7">'[7]lam-moi'!#REF!</definedName>
    <definedName name="tdgvl" localSheetId="2">'[7]lam-moi'!#REF!</definedName>
    <definedName name="tdgvl" localSheetId="3">'[7]lam-moi'!#REF!</definedName>
    <definedName name="tdgvl" localSheetId="5">'[7]lam-moi'!#REF!</definedName>
    <definedName name="tdgvl">'[7]lam-moi'!#REF!</definedName>
    <definedName name="tdhtnc" localSheetId="4">'[7]lam-moi'!#REF!</definedName>
    <definedName name="tdhtnc" localSheetId="0">'[7]lam-moi'!#REF!</definedName>
    <definedName name="tdhtnc" localSheetId="1">'[7]lam-moi'!#REF!</definedName>
    <definedName name="tdhtnc" localSheetId="6">'[7]lam-moi'!#REF!</definedName>
    <definedName name="tdhtnc" localSheetId="7">'[7]lam-moi'!#REF!</definedName>
    <definedName name="tdhtnc" localSheetId="2">'[7]lam-moi'!#REF!</definedName>
    <definedName name="tdhtnc" localSheetId="3">'[7]lam-moi'!#REF!</definedName>
    <definedName name="tdhtnc" localSheetId="5">'[7]lam-moi'!#REF!</definedName>
    <definedName name="tdhtnc">'[7]lam-moi'!#REF!</definedName>
    <definedName name="tdhtvl" localSheetId="4">'[7]lam-moi'!#REF!</definedName>
    <definedName name="tdhtvl" localSheetId="0">'[7]lam-moi'!#REF!</definedName>
    <definedName name="tdhtvl" localSheetId="1">'[7]lam-moi'!#REF!</definedName>
    <definedName name="tdhtvl" localSheetId="6">'[7]lam-moi'!#REF!</definedName>
    <definedName name="tdhtvl" localSheetId="7">'[7]lam-moi'!#REF!</definedName>
    <definedName name="tdhtvl" localSheetId="2">'[7]lam-moi'!#REF!</definedName>
    <definedName name="tdhtvl" localSheetId="3">'[7]lam-moi'!#REF!</definedName>
    <definedName name="tdhtvl" localSheetId="5">'[7]lam-moi'!#REF!</definedName>
    <definedName name="tdhtvl">'[7]lam-moi'!#REF!</definedName>
    <definedName name="TDmnc" localSheetId="4">'[39]CHITIET VL-NC-TT-3p'!#REF!</definedName>
    <definedName name="TDmnc" localSheetId="0">'[39]CHITIET VL-NC-TT-3p'!#REF!</definedName>
    <definedName name="TDmnc" localSheetId="1">'[39]CHITIET VL-NC-TT-3p'!#REF!</definedName>
    <definedName name="TDmnc" localSheetId="6">'[39]CHITIET VL-NC-TT-3p'!#REF!</definedName>
    <definedName name="TDmnc" localSheetId="7">'[39]CHITIET VL-NC-TT-3p'!#REF!</definedName>
    <definedName name="TDmnc" localSheetId="2">'[39]CHITIET VL-NC-TT-3p'!#REF!</definedName>
    <definedName name="TDmnc" localSheetId="3">'[39]CHITIET VL-NC-TT-3p'!#REF!</definedName>
    <definedName name="TDmnc" localSheetId="5">'[39]CHITIET VL-NC-TT-3p'!#REF!</definedName>
    <definedName name="TDmnc">'[39]CHITIET VL-NC-TT-3p'!#REF!</definedName>
    <definedName name="TDmvc" localSheetId="4">'[39]CHITIET VL-NC-TT-3p'!#REF!</definedName>
    <definedName name="TDmvc" localSheetId="0">'[39]CHITIET VL-NC-TT-3p'!#REF!</definedName>
    <definedName name="TDmvc" localSheetId="1">'[39]CHITIET VL-NC-TT-3p'!#REF!</definedName>
    <definedName name="TDmvc" localSheetId="6">'[39]CHITIET VL-NC-TT-3p'!#REF!</definedName>
    <definedName name="TDmvc" localSheetId="7">'[39]CHITIET VL-NC-TT-3p'!#REF!</definedName>
    <definedName name="TDmvc" localSheetId="2">'[39]CHITIET VL-NC-TT-3p'!#REF!</definedName>
    <definedName name="TDmvc" localSheetId="3">'[39]CHITIET VL-NC-TT-3p'!#REF!</definedName>
    <definedName name="TDmvc" localSheetId="5">'[39]CHITIET VL-NC-TT-3p'!#REF!</definedName>
    <definedName name="TDmvc">'[39]CHITIET VL-NC-TT-3p'!#REF!</definedName>
    <definedName name="TDmvl" localSheetId="4">'[39]CHITIET VL-NC-TT-3p'!#REF!</definedName>
    <definedName name="TDmvl" localSheetId="0">'[39]CHITIET VL-NC-TT-3p'!#REF!</definedName>
    <definedName name="TDmvl" localSheetId="1">'[39]CHITIET VL-NC-TT-3p'!#REF!</definedName>
    <definedName name="TDmvl" localSheetId="6">'[39]CHITIET VL-NC-TT-3p'!#REF!</definedName>
    <definedName name="TDmvl" localSheetId="7">'[39]CHITIET VL-NC-TT-3p'!#REF!</definedName>
    <definedName name="TDmvl" localSheetId="2">'[39]CHITIET VL-NC-TT-3p'!#REF!</definedName>
    <definedName name="TDmvl" localSheetId="3">'[39]CHITIET VL-NC-TT-3p'!#REF!</definedName>
    <definedName name="TDmvl" localSheetId="5">'[39]CHITIET VL-NC-TT-3p'!#REF!</definedName>
    <definedName name="TDmvl">'[39]CHITIET VL-NC-TT-3p'!#REF!</definedName>
    <definedName name="tdnc" localSheetId="4">[7]gtrinh!#REF!</definedName>
    <definedName name="tdnc" localSheetId="0">[7]gtrinh!#REF!</definedName>
    <definedName name="tdnc" localSheetId="1">[7]gtrinh!#REF!</definedName>
    <definedName name="tdnc" localSheetId="6">[7]gtrinh!#REF!</definedName>
    <definedName name="tdnc" localSheetId="7">[7]gtrinh!#REF!</definedName>
    <definedName name="tdnc" localSheetId="2">[7]gtrinh!#REF!</definedName>
    <definedName name="tdnc" localSheetId="3">[7]gtrinh!#REF!</definedName>
    <definedName name="tdnc" localSheetId="5">[7]gtrinh!#REF!</definedName>
    <definedName name="tdnc">[7]gtrinh!#REF!</definedName>
    <definedName name="tdnc1p" localSheetId="4">#REF!</definedName>
    <definedName name="tdnc1p" localSheetId="0">#REF!</definedName>
    <definedName name="tdnc1p" localSheetId="1">#REF!</definedName>
    <definedName name="tdnc1p" localSheetId="6">#REF!</definedName>
    <definedName name="tdnc1p" localSheetId="7">#REF!</definedName>
    <definedName name="tdnc1p" localSheetId="2">#REF!</definedName>
    <definedName name="tdnc1p" localSheetId="3">#REF!</definedName>
    <definedName name="tdnc1p" localSheetId="5">#REF!</definedName>
    <definedName name="tdnc1p">#REF!</definedName>
    <definedName name="tdnc3p" localSheetId="4">'[50]CHITIET VL-NC-TT1p'!#REF!</definedName>
    <definedName name="tdnc3p" localSheetId="0">'[50]CHITIET VL-NC-TT1p'!#REF!</definedName>
    <definedName name="tdnc3p" localSheetId="1">'[50]CHITIET VL-NC-TT1p'!#REF!</definedName>
    <definedName name="tdnc3p" localSheetId="6">'[51]CHITIET VL-NC-TT1p'!#REF!</definedName>
    <definedName name="tdnc3p" localSheetId="7">'[51]CHITIET VL-NC-TT1p'!#REF!</definedName>
    <definedName name="tdnc3p" localSheetId="2">'[51]CHITIET VL-NC-TT1p'!#REF!</definedName>
    <definedName name="tdnc3p" localSheetId="3">'[50]CHITIET VL-NC-TT1p'!#REF!</definedName>
    <definedName name="tdnc3p" localSheetId="5">'[51]CHITIET VL-NC-TT1p'!#REF!</definedName>
    <definedName name="tdnc3p">'[50]CHITIET VL-NC-TT1p'!#REF!</definedName>
    <definedName name="tdt1pnc" localSheetId="4">[7]gtrinh!#REF!</definedName>
    <definedName name="tdt1pnc" localSheetId="0">[7]gtrinh!#REF!</definedName>
    <definedName name="tdt1pnc" localSheetId="1">[7]gtrinh!#REF!</definedName>
    <definedName name="tdt1pnc" localSheetId="6">[7]gtrinh!#REF!</definedName>
    <definedName name="tdt1pnc" localSheetId="7">[7]gtrinh!#REF!</definedName>
    <definedName name="tdt1pnc" localSheetId="2">[7]gtrinh!#REF!</definedName>
    <definedName name="tdt1pnc" localSheetId="3">[7]gtrinh!#REF!</definedName>
    <definedName name="tdt1pnc" localSheetId="5">[7]gtrinh!#REF!</definedName>
    <definedName name="tdt1pnc">[7]gtrinh!#REF!</definedName>
    <definedName name="tdt1pvl" localSheetId="4">[7]gtrinh!#REF!</definedName>
    <definedName name="tdt1pvl" localSheetId="0">[7]gtrinh!#REF!</definedName>
    <definedName name="tdt1pvl" localSheetId="1">[7]gtrinh!#REF!</definedName>
    <definedName name="tdt1pvl" localSheetId="6">[7]gtrinh!#REF!</definedName>
    <definedName name="tdt1pvl" localSheetId="7">[7]gtrinh!#REF!</definedName>
    <definedName name="tdt1pvl" localSheetId="2">[7]gtrinh!#REF!</definedName>
    <definedName name="tdt1pvl" localSheetId="3">[7]gtrinh!#REF!</definedName>
    <definedName name="tdt1pvl" localSheetId="5">[7]gtrinh!#REF!</definedName>
    <definedName name="tdt1pvl">[7]gtrinh!#REF!</definedName>
    <definedName name="tdt2cnc" localSheetId="4">'[7]lam-moi'!#REF!</definedName>
    <definedName name="tdt2cnc" localSheetId="0">'[7]lam-moi'!#REF!</definedName>
    <definedName name="tdt2cnc" localSheetId="1">'[7]lam-moi'!#REF!</definedName>
    <definedName name="tdt2cnc" localSheetId="6">'[7]lam-moi'!#REF!</definedName>
    <definedName name="tdt2cnc" localSheetId="7">'[7]lam-moi'!#REF!</definedName>
    <definedName name="tdt2cnc" localSheetId="2">'[7]lam-moi'!#REF!</definedName>
    <definedName name="tdt2cnc" localSheetId="3">'[7]lam-moi'!#REF!</definedName>
    <definedName name="tdt2cnc" localSheetId="5">'[7]lam-moi'!#REF!</definedName>
    <definedName name="tdt2cnc">'[7]lam-moi'!#REF!</definedName>
    <definedName name="tdt2cvl" localSheetId="4">[7]chitiet!#REF!</definedName>
    <definedName name="tdt2cvl" localSheetId="0">[7]chitiet!#REF!</definedName>
    <definedName name="tdt2cvl" localSheetId="1">[7]chitiet!#REF!</definedName>
    <definedName name="tdt2cvl" localSheetId="6">[7]chitiet!#REF!</definedName>
    <definedName name="tdt2cvl" localSheetId="7">[7]chitiet!#REF!</definedName>
    <definedName name="tdt2cvl" localSheetId="2">[7]chitiet!#REF!</definedName>
    <definedName name="tdt2cvl" localSheetId="3">[7]chitiet!#REF!</definedName>
    <definedName name="tdt2cvl" localSheetId="5">[7]chitiet!#REF!</definedName>
    <definedName name="tdt2cvl">[7]chitiet!#REF!</definedName>
    <definedName name="tdtr2cnc" localSheetId="4">#REF!</definedName>
    <definedName name="tdtr2cnc" localSheetId="0">#REF!</definedName>
    <definedName name="tdtr2cnc" localSheetId="1">#REF!</definedName>
    <definedName name="tdtr2cnc" localSheetId="6">#REF!</definedName>
    <definedName name="tdtr2cnc" localSheetId="7">#REF!</definedName>
    <definedName name="tdtr2cnc" localSheetId="2">#REF!</definedName>
    <definedName name="tdtr2cnc" localSheetId="3">#REF!</definedName>
    <definedName name="tdtr2cnc" localSheetId="5">#REF!</definedName>
    <definedName name="tdtr2cnc">#REF!</definedName>
    <definedName name="tdtr2cvl" localSheetId="4">#REF!</definedName>
    <definedName name="tdtr2cvl" localSheetId="0">#REF!</definedName>
    <definedName name="tdtr2cvl" localSheetId="1">#REF!</definedName>
    <definedName name="tdtr2cvl" localSheetId="6">#REF!</definedName>
    <definedName name="tdtr2cvl" localSheetId="7">#REF!</definedName>
    <definedName name="tdtr2cvl" localSheetId="2">#REF!</definedName>
    <definedName name="tdtr2cvl" localSheetId="3">#REF!</definedName>
    <definedName name="tdtr2cvl" localSheetId="5">#REF!</definedName>
    <definedName name="tdtr2cvl">#REF!</definedName>
    <definedName name="tdtrnc" localSheetId="4">[7]gtrinh!#REF!</definedName>
    <definedName name="tdtrnc" localSheetId="0">[7]gtrinh!#REF!</definedName>
    <definedName name="tdtrnc" localSheetId="1">[7]gtrinh!#REF!</definedName>
    <definedName name="tdtrnc" localSheetId="6">[7]gtrinh!#REF!</definedName>
    <definedName name="tdtrnc" localSheetId="7">[7]gtrinh!#REF!</definedName>
    <definedName name="tdtrnc" localSheetId="2">[7]gtrinh!#REF!</definedName>
    <definedName name="tdtrnc" localSheetId="3">[7]gtrinh!#REF!</definedName>
    <definedName name="tdtrnc" localSheetId="5">[7]gtrinh!#REF!</definedName>
    <definedName name="tdtrnc">[7]gtrinh!#REF!</definedName>
    <definedName name="tdtrvl" localSheetId="4">[7]gtrinh!#REF!</definedName>
    <definedName name="tdtrvl" localSheetId="0">[7]gtrinh!#REF!</definedName>
    <definedName name="tdtrvl" localSheetId="1">[7]gtrinh!#REF!</definedName>
    <definedName name="tdtrvl" localSheetId="6">[7]gtrinh!#REF!</definedName>
    <definedName name="tdtrvl" localSheetId="7">[7]gtrinh!#REF!</definedName>
    <definedName name="tdtrvl" localSheetId="2">[7]gtrinh!#REF!</definedName>
    <definedName name="tdtrvl" localSheetId="3">[7]gtrinh!#REF!</definedName>
    <definedName name="tdtrvl" localSheetId="5">[7]gtrinh!#REF!</definedName>
    <definedName name="tdtrvl">[7]gtrinh!#REF!</definedName>
    <definedName name="tdvl" localSheetId="4">[7]gtrinh!#REF!</definedName>
    <definedName name="tdvl" localSheetId="0">[7]gtrinh!#REF!</definedName>
    <definedName name="tdvl" localSheetId="1">[7]gtrinh!#REF!</definedName>
    <definedName name="tdvl" localSheetId="6">[7]gtrinh!#REF!</definedName>
    <definedName name="tdvl" localSheetId="7">[7]gtrinh!#REF!</definedName>
    <definedName name="tdvl" localSheetId="2">[7]gtrinh!#REF!</definedName>
    <definedName name="tdvl" localSheetId="3">[7]gtrinh!#REF!</definedName>
    <definedName name="tdvl" localSheetId="5">[7]gtrinh!#REF!</definedName>
    <definedName name="tdvl">[7]gtrinh!#REF!</definedName>
    <definedName name="tdvl1p" localSheetId="4">#REF!</definedName>
    <definedName name="tdvl1p" localSheetId="0">#REF!</definedName>
    <definedName name="tdvl1p" localSheetId="1">#REF!</definedName>
    <definedName name="tdvl1p" localSheetId="6">#REF!</definedName>
    <definedName name="tdvl1p" localSheetId="7">#REF!</definedName>
    <definedName name="tdvl1p" localSheetId="2">#REF!</definedName>
    <definedName name="tdvl1p" localSheetId="3">#REF!</definedName>
    <definedName name="tdvl1p" localSheetId="5">#REF!</definedName>
    <definedName name="tdvl1p">#REF!</definedName>
    <definedName name="tdvl3p" localSheetId="4">'[50]CHITIET VL-NC-TT1p'!#REF!</definedName>
    <definedName name="tdvl3p" localSheetId="0">'[50]CHITIET VL-NC-TT1p'!#REF!</definedName>
    <definedName name="tdvl3p" localSheetId="1">'[50]CHITIET VL-NC-TT1p'!#REF!</definedName>
    <definedName name="tdvl3p" localSheetId="6">'[51]CHITIET VL-NC-TT1p'!#REF!</definedName>
    <definedName name="tdvl3p" localSheetId="7">'[51]CHITIET VL-NC-TT1p'!#REF!</definedName>
    <definedName name="tdvl3p" localSheetId="2">'[51]CHITIET VL-NC-TT1p'!#REF!</definedName>
    <definedName name="tdvl3p" localSheetId="3">'[50]CHITIET VL-NC-TT1p'!#REF!</definedName>
    <definedName name="tdvl3p" localSheetId="5">'[51]CHITIET VL-NC-TT1p'!#REF!</definedName>
    <definedName name="tdvl3p">'[50]CHITIET VL-NC-TT1p'!#REF!</definedName>
    <definedName name="th3x15" localSheetId="4">[7]giathanh1!#REF!</definedName>
    <definedName name="th3x15" localSheetId="0">[7]giathanh1!#REF!</definedName>
    <definedName name="th3x15" localSheetId="1">[7]giathanh1!#REF!</definedName>
    <definedName name="th3x15" localSheetId="6">[7]giathanh1!#REF!</definedName>
    <definedName name="th3x15" localSheetId="7">[7]giathanh1!#REF!</definedName>
    <definedName name="th3x15" localSheetId="2">[7]giathanh1!#REF!</definedName>
    <definedName name="th3x15" localSheetId="3">[7]giathanh1!#REF!</definedName>
    <definedName name="th3x15" localSheetId="5">[7]giathanh1!#REF!</definedName>
    <definedName name="th3x15">[7]giathanh1!#REF!</definedName>
    <definedName name="thanggiahanccu" localSheetId="4">#REF!</definedName>
    <definedName name="thanggiahanccu" localSheetId="0">#REF!</definedName>
    <definedName name="thanggiahanccu" localSheetId="1">#REF!</definedName>
    <definedName name="thanggiahanccu" localSheetId="6">#REF!</definedName>
    <definedName name="thanggiahanccu" localSheetId="7">#REF!</definedName>
    <definedName name="thanggiahanccu" localSheetId="2">#REF!</definedName>
    <definedName name="thanggiahanccu" localSheetId="3">#REF!</definedName>
    <definedName name="thanggiahanccu" localSheetId="5">#REF!</definedName>
    <definedName name="thanggiahanccu">#REF!</definedName>
    <definedName name="ThanhXuan110" localSheetId="4">'[72]KH-Q1,Q2,01'!#REF!</definedName>
    <definedName name="ThanhXuan110" localSheetId="0">'[72]KH-Q1,Q2,01'!#REF!</definedName>
    <definedName name="ThanhXuan110" localSheetId="1">'[72]KH-Q1,Q2,01'!#REF!</definedName>
    <definedName name="ThanhXuan110" localSheetId="6">'[72]KH-Q1,Q2,01'!#REF!</definedName>
    <definedName name="ThanhXuan110" localSheetId="7">'[72]KH-Q1,Q2,01'!#REF!</definedName>
    <definedName name="ThanhXuan110" localSheetId="2">'[72]KH-Q1,Q2,01'!#REF!</definedName>
    <definedName name="ThanhXuan110" localSheetId="3">'[72]KH-Q1,Q2,01'!#REF!</definedName>
    <definedName name="ThanhXuan110" localSheetId="5">'[72]KH-Q1,Q2,01'!#REF!</definedName>
    <definedName name="ThanhXuan110">'[72]KH-Q1,Q2,01'!#REF!</definedName>
    <definedName name="THGO1pnc" localSheetId="4">#REF!</definedName>
    <definedName name="THGO1pnc" localSheetId="0">#REF!</definedName>
    <definedName name="THGO1pnc" localSheetId="1">#REF!</definedName>
    <definedName name="THGO1pnc" localSheetId="6">#REF!</definedName>
    <definedName name="THGO1pnc" localSheetId="7">#REF!</definedName>
    <definedName name="THGO1pnc" localSheetId="2">#REF!</definedName>
    <definedName name="THGO1pnc" localSheetId="3">#REF!</definedName>
    <definedName name="THGO1pnc" localSheetId="5">#REF!</definedName>
    <definedName name="THGO1pnc">#REF!</definedName>
    <definedName name="thht" localSheetId="4">#REF!</definedName>
    <definedName name="thht" localSheetId="0">#REF!</definedName>
    <definedName name="thht" localSheetId="1">#REF!</definedName>
    <definedName name="thht" localSheetId="6">#REF!</definedName>
    <definedName name="thht" localSheetId="7">#REF!</definedName>
    <definedName name="thht" localSheetId="2">#REF!</definedName>
    <definedName name="thht" localSheetId="3">#REF!</definedName>
    <definedName name="thht" localSheetId="5">#REF!</definedName>
    <definedName name="thht">#REF!</definedName>
    <definedName name="THKP160" localSheetId="4">'[7]dongia (2)'!#REF!</definedName>
    <definedName name="THKP160" localSheetId="0">'[7]dongia (2)'!#REF!</definedName>
    <definedName name="THKP160" localSheetId="1">'[7]dongia (2)'!#REF!</definedName>
    <definedName name="THKP160" localSheetId="6">'[7]dongia (2)'!#REF!</definedName>
    <definedName name="THKP160" localSheetId="7">'[7]dongia (2)'!#REF!</definedName>
    <definedName name="THKP160" localSheetId="2">'[7]dongia (2)'!#REF!</definedName>
    <definedName name="THKP160" localSheetId="3">'[7]dongia (2)'!#REF!</definedName>
    <definedName name="THKP160" localSheetId="5">'[7]dongia (2)'!#REF!</definedName>
    <definedName name="THKP160">'[7]dongia (2)'!#REF!</definedName>
    <definedName name="thkp3" localSheetId="4">#REF!</definedName>
    <definedName name="thkp3" localSheetId="0">#REF!</definedName>
    <definedName name="thkp3" localSheetId="1">#REF!</definedName>
    <definedName name="thkp3" localSheetId="6">#REF!</definedName>
    <definedName name="thkp3" localSheetId="7">#REF!</definedName>
    <definedName name="thkp3" localSheetId="2">#REF!</definedName>
    <definedName name="thkp3" localSheetId="3">#REF!</definedName>
    <definedName name="thkp3" localSheetId="5">#REF!</definedName>
    <definedName name="thkp3">#REF!</definedName>
    <definedName name="THT" localSheetId="4">#REF!</definedName>
    <definedName name="THT" localSheetId="0">#REF!</definedName>
    <definedName name="THT" localSheetId="1">#REF!</definedName>
    <definedName name="THT" localSheetId="6">#REF!</definedName>
    <definedName name="THT" localSheetId="7">#REF!</definedName>
    <definedName name="THT" localSheetId="2">#REF!</definedName>
    <definedName name="THT" localSheetId="3">#REF!</definedName>
    <definedName name="THT" localSheetId="5">#REF!</definedName>
    <definedName name="THT">#REF!</definedName>
    <definedName name="thtr15" localSheetId="4">[7]giathanh1!#REF!</definedName>
    <definedName name="thtr15" localSheetId="0">[7]giathanh1!#REF!</definedName>
    <definedName name="thtr15" localSheetId="1">[7]giathanh1!#REF!</definedName>
    <definedName name="thtr15" localSheetId="6">[7]giathanh1!#REF!</definedName>
    <definedName name="thtr15" localSheetId="7">[7]giathanh1!#REF!</definedName>
    <definedName name="thtr15" localSheetId="2">[7]giathanh1!#REF!</definedName>
    <definedName name="thtr15" localSheetId="3">[7]giathanh1!#REF!</definedName>
    <definedName name="thtr15" localSheetId="5">[7]giathanh1!#REF!</definedName>
    <definedName name="thtr15">[7]giathanh1!#REF!</definedName>
    <definedName name="thtt" localSheetId="4">#REF!</definedName>
    <definedName name="thtt" localSheetId="0">#REF!</definedName>
    <definedName name="thtt" localSheetId="1">#REF!</definedName>
    <definedName name="thtt" localSheetId="6">#REF!</definedName>
    <definedName name="thtt" localSheetId="7">#REF!</definedName>
    <definedName name="thtt" localSheetId="2">#REF!</definedName>
    <definedName name="thtt" localSheetId="3">#REF!</definedName>
    <definedName name="thtt" localSheetId="5">#REF!</definedName>
    <definedName name="thtt">#REF!</definedName>
    <definedName name="Tiep_dia" localSheetId="4">[13]Sheet3!#REF!</definedName>
    <definedName name="Tiep_dia" localSheetId="0">[13]Sheet3!#REF!</definedName>
    <definedName name="Tiep_dia" localSheetId="1">[13]Sheet3!#REF!</definedName>
    <definedName name="Tiep_dia" localSheetId="6">[13]Sheet3!#REF!</definedName>
    <definedName name="Tiep_dia" localSheetId="7">[13]Sheet3!#REF!</definedName>
    <definedName name="Tiep_dia" localSheetId="2">[13]Sheet3!#REF!</definedName>
    <definedName name="Tiep_dia" localSheetId="3">[13]Sheet3!#REF!</definedName>
    <definedName name="Tiep_dia" localSheetId="5">[13]Sheet3!#REF!</definedName>
    <definedName name="Tiep_dia">[13]Sheet3!#REF!</definedName>
    <definedName name="Tiepdia" localSheetId="4">[7]Tiepdia!$A:$IV</definedName>
    <definedName name="Tiepdia" localSheetId="6">[7]Tiepdia!$A:$IV</definedName>
    <definedName name="Tiepdia" localSheetId="7">[7]Tiepdia!$A:$IV</definedName>
    <definedName name="Tiepdia" localSheetId="2">[7]Tiepdia!$A:$IV</definedName>
    <definedName name="Tiepdia" localSheetId="5">[7]Tiepdia!$A:$IV</definedName>
    <definedName name="Tiepdia">[7]Tiepdia!$A:$IV</definedName>
    <definedName name="TITAN" localSheetId="4">#REF!</definedName>
    <definedName name="TITAN" localSheetId="0">#REF!</definedName>
    <definedName name="TITAN" localSheetId="1">#REF!</definedName>
    <definedName name="TITAN" localSheetId="6">#REF!</definedName>
    <definedName name="TITAN" localSheetId="7">#REF!</definedName>
    <definedName name="TITAN" localSheetId="2">#REF!</definedName>
    <definedName name="TITAN" localSheetId="3">#REF!</definedName>
    <definedName name="TITAN" localSheetId="5">#REF!</definedName>
    <definedName name="TITAN">#REF!</definedName>
    <definedName name="TLAC120" localSheetId="4">#REF!</definedName>
    <definedName name="TLAC120" localSheetId="0">#REF!</definedName>
    <definedName name="TLAC120" localSheetId="1">#REF!</definedName>
    <definedName name="TLAC120" localSheetId="6">#REF!</definedName>
    <definedName name="TLAC120" localSheetId="7">#REF!</definedName>
    <definedName name="TLAC120" localSheetId="2">#REF!</definedName>
    <definedName name="TLAC120" localSheetId="3">#REF!</definedName>
    <definedName name="TLAC120" localSheetId="5">#REF!</definedName>
    <definedName name="TLAC120">#REF!</definedName>
    <definedName name="TLAC35" localSheetId="4">#REF!</definedName>
    <definedName name="TLAC35" localSheetId="0">#REF!</definedName>
    <definedName name="TLAC35" localSheetId="1">#REF!</definedName>
    <definedName name="TLAC35" localSheetId="6">#REF!</definedName>
    <definedName name="TLAC35" localSheetId="7">#REF!</definedName>
    <definedName name="TLAC35" localSheetId="2">#REF!</definedName>
    <definedName name="TLAC35" localSheetId="3">#REF!</definedName>
    <definedName name="TLAC35" localSheetId="5">#REF!</definedName>
    <definedName name="TLAC35">#REF!</definedName>
    <definedName name="TLAC50" localSheetId="4">#REF!</definedName>
    <definedName name="TLAC50" localSheetId="0">#REF!</definedName>
    <definedName name="TLAC50" localSheetId="1">#REF!</definedName>
    <definedName name="TLAC50" localSheetId="6">#REF!</definedName>
    <definedName name="TLAC50" localSheetId="7">#REF!</definedName>
    <definedName name="TLAC50" localSheetId="2">#REF!</definedName>
    <definedName name="TLAC50" localSheetId="3">#REF!</definedName>
    <definedName name="TLAC50" localSheetId="5">#REF!</definedName>
    <definedName name="TLAC50">#REF!</definedName>
    <definedName name="TLAC70" localSheetId="4">#REF!</definedName>
    <definedName name="TLAC70" localSheetId="0">#REF!</definedName>
    <definedName name="TLAC70" localSheetId="1">#REF!</definedName>
    <definedName name="TLAC70" localSheetId="6">#REF!</definedName>
    <definedName name="TLAC70" localSheetId="7">#REF!</definedName>
    <definedName name="TLAC70" localSheetId="2">#REF!</definedName>
    <definedName name="TLAC70" localSheetId="3">#REF!</definedName>
    <definedName name="TLAC70" localSheetId="5">#REF!</definedName>
    <definedName name="TLAC70">#REF!</definedName>
    <definedName name="TLAC95" localSheetId="4">#REF!</definedName>
    <definedName name="TLAC95" localSheetId="0">#REF!</definedName>
    <definedName name="TLAC95" localSheetId="1">#REF!</definedName>
    <definedName name="TLAC95" localSheetId="6">#REF!</definedName>
    <definedName name="TLAC95" localSheetId="7">#REF!</definedName>
    <definedName name="TLAC95" localSheetId="2">#REF!</definedName>
    <definedName name="TLAC95" localSheetId="3">#REF!</definedName>
    <definedName name="TLAC95" localSheetId="5">#REF!</definedName>
    <definedName name="TLAC95">#REF!</definedName>
    <definedName name="TLDa" localSheetId="4">[13]Sheet3!#REF!</definedName>
    <definedName name="TLDa" localSheetId="0">[13]Sheet3!#REF!</definedName>
    <definedName name="TLDa" localSheetId="1">[13]Sheet3!#REF!</definedName>
    <definedName name="TLDa" localSheetId="6">[13]Sheet3!#REF!</definedName>
    <definedName name="TLDa" localSheetId="7">[13]Sheet3!#REF!</definedName>
    <definedName name="TLDa" localSheetId="2">[13]Sheet3!#REF!</definedName>
    <definedName name="TLDa" localSheetId="3">[13]Sheet3!#REF!</definedName>
    <definedName name="TLDa" localSheetId="5">[13]Sheet3!#REF!</definedName>
    <definedName name="TLDa">[13]Sheet3!#REF!</definedName>
    <definedName name="TLdat" localSheetId="4">[13]Sheet3!#REF!</definedName>
    <definedName name="TLdat" localSheetId="0">[13]Sheet3!#REF!</definedName>
    <definedName name="TLdat" localSheetId="1">[13]Sheet3!#REF!</definedName>
    <definedName name="TLdat" localSheetId="6">[13]Sheet3!#REF!</definedName>
    <definedName name="TLdat" localSheetId="7">[13]Sheet3!#REF!</definedName>
    <definedName name="TLdat" localSheetId="2">[13]Sheet3!#REF!</definedName>
    <definedName name="TLdat" localSheetId="3">[13]Sheet3!#REF!</definedName>
    <definedName name="TLdat" localSheetId="5">[13]Sheet3!#REF!</definedName>
    <definedName name="TLdat">[13]Sheet3!#REF!</definedName>
    <definedName name="TLDM" localSheetId="4">[13]Sheet3!#REF!</definedName>
    <definedName name="TLDM" localSheetId="0">[13]Sheet3!#REF!</definedName>
    <definedName name="TLDM" localSheetId="1">[13]Sheet3!#REF!</definedName>
    <definedName name="TLDM" localSheetId="6">[13]Sheet3!#REF!</definedName>
    <definedName name="TLDM" localSheetId="7">[13]Sheet3!#REF!</definedName>
    <definedName name="TLDM" localSheetId="2">[13]Sheet3!#REF!</definedName>
    <definedName name="TLDM" localSheetId="3">[13]Sheet3!#REF!</definedName>
    <definedName name="TLDM" localSheetId="5">[13]Sheet3!#REF!</definedName>
    <definedName name="TLDM">[13]Sheet3!#REF!</definedName>
    <definedName name="tn1pinnc" localSheetId="4">'[7]thao-go'!#REF!</definedName>
    <definedName name="tn1pinnc" localSheetId="0">'[7]thao-go'!#REF!</definedName>
    <definedName name="tn1pinnc" localSheetId="1">'[7]thao-go'!#REF!</definedName>
    <definedName name="tn1pinnc" localSheetId="6">'[7]thao-go'!#REF!</definedName>
    <definedName name="tn1pinnc" localSheetId="7">'[7]thao-go'!#REF!</definedName>
    <definedName name="tn1pinnc" localSheetId="2">'[7]thao-go'!#REF!</definedName>
    <definedName name="tn1pinnc" localSheetId="3">'[7]thao-go'!#REF!</definedName>
    <definedName name="tn1pinnc" localSheetId="5">'[7]thao-go'!#REF!</definedName>
    <definedName name="tn1pinnc">'[7]thao-go'!#REF!</definedName>
    <definedName name="tn2mhnnc" localSheetId="4">'[7]thao-go'!#REF!</definedName>
    <definedName name="tn2mhnnc" localSheetId="0">'[7]thao-go'!#REF!</definedName>
    <definedName name="tn2mhnnc" localSheetId="1">'[7]thao-go'!#REF!</definedName>
    <definedName name="tn2mhnnc" localSheetId="6">'[7]thao-go'!#REF!</definedName>
    <definedName name="tn2mhnnc" localSheetId="7">'[7]thao-go'!#REF!</definedName>
    <definedName name="tn2mhnnc" localSheetId="2">'[7]thao-go'!#REF!</definedName>
    <definedName name="tn2mhnnc" localSheetId="3">'[7]thao-go'!#REF!</definedName>
    <definedName name="tn2mhnnc" localSheetId="5">'[7]thao-go'!#REF!</definedName>
    <definedName name="tn2mhnnc">'[7]thao-go'!#REF!</definedName>
    <definedName name="TNCM" localSheetId="4">'[39]CHITIET VL-NC-TT-3p'!#REF!</definedName>
    <definedName name="TNCM" localSheetId="0">'[39]CHITIET VL-NC-TT-3p'!#REF!</definedName>
    <definedName name="TNCM" localSheetId="1">'[39]CHITIET VL-NC-TT-3p'!#REF!</definedName>
    <definedName name="TNCM" localSheetId="6">'[39]CHITIET VL-NC-TT-3p'!#REF!</definedName>
    <definedName name="TNCM" localSheetId="7">'[39]CHITIET VL-NC-TT-3p'!#REF!</definedName>
    <definedName name="TNCM" localSheetId="2">'[39]CHITIET VL-NC-TT-3p'!#REF!</definedName>
    <definedName name="TNCM" localSheetId="3">'[39]CHITIET VL-NC-TT-3p'!#REF!</definedName>
    <definedName name="TNCM" localSheetId="5">'[39]CHITIET VL-NC-TT-3p'!#REF!</definedName>
    <definedName name="TNCM">'[39]CHITIET VL-NC-TT-3p'!#REF!</definedName>
    <definedName name="tnhnnc" localSheetId="4">'[7]thao-go'!#REF!</definedName>
    <definedName name="tnhnnc" localSheetId="0">'[7]thao-go'!#REF!</definedName>
    <definedName name="tnhnnc" localSheetId="1">'[7]thao-go'!#REF!</definedName>
    <definedName name="tnhnnc" localSheetId="6">'[7]thao-go'!#REF!</definedName>
    <definedName name="tnhnnc" localSheetId="7">'[7]thao-go'!#REF!</definedName>
    <definedName name="tnhnnc" localSheetId="2">'[7]thao-go'!#REF!</definedName>
    <definedName name="tnhnnc" localSheetId="3">'[7]thao-go'!#REF!</definedName>
    <definedName name="tnhnnc" localSheetId="5">'[7]thao-go'!#REF!</definedName>
    <definedName name="tnhnnc">'[7]thao-go'!#REF!</definedName>
    <definedName name="tnignc" localSheetId="4">'[7]thao-go'!#REF!</definedName>
    <definedName name="tnignc" localSheetId="0">'[7]thao-go'!#REF!</definedName>
    <definedName name="tnignc" localSheetId="1">'[7]thao-go'!#REF!</definedName>
    <definedName name="tnignc" localSheetId="6">'[7]thao-go'!#REF!</definedName>
    <definedName name="tnignc" localSheetId="7">'[7]thao-go'!#REF!</definedName>
    <definedName name="tnignc" localSheetId="2">'[7]thao-go'!#REF!</definedName>
    <definedName name="tnignc" localSheetId="3">'[7]thao-go'!#REF!</definedName>
    <definedName name="tnignc" localSheetId="5">'[7]thao-go'!#REF!</definedName>
    <definedName name="tnignc">'[7]thao-go'!#REF!</definedName>
    <definedName name="tnin190nc" localSheetId="4">'[7]thao-go'!#REF!</definedName>
    <definedName name="tnin190nc" localSheetId="0">'[7]thao-go'!#REF!</definedName>
    <definedName name="tnin190nc" localSheetId="1">'[7]thao-go'!#REF!</definedName>
    <definedName name="tnin190nc" localSheetId="6">'[7]thao-go'!#REF!</definedName>
    <definedName name="tnin190nc" localSheetId="7">'[7]thao-go'!#REF!</definedName>
    <definedName name="tnin190nc" localSheetId="2">'[7]thao-go'!#REF!</definedName>
    <definedName name="tnin190nc" localSheetId="3">'[7]thao-go'!#REF!</definedName>
    <definedName name="tnin190nc" localSheetId="5">'[7]thao-go'!#REF!</definedName>
    <definedName name="tnin190nc">'[7]thao-go'!#REF!</definedName>
    <definedName name="tnlnc" localSheetId="4">'[7]thao-go'!#REF!</definedName>
    <definedName name="tnlnc" localSheetId="0">'[7]thao-go'!#REF!</definedName>
    <definedName name="tnlnc" localSheetId="1">'[7]thao-go'!#REF!</definedName>
    <definedName name="tnlnc" localSheetId="6">'[7]thao-go'!#REF!</definedName>
    <definedName name="tnlnc" localSheetId="7">'[7]thao-go'!#REF!</definedName>
    <definedName name="tnlnc" localSheetId="2">'[7]thao-go'!#REF!</definedName>
    <definedName name="tnlnc" localSheetId="3">'[7]thao-go'!#REF!</definedName>
    <definedName name="tnlnc" localSheetId="5">'[7]thao-go'!#REF!</definedName>
    <definedName name="tnlnc">'[7]thao-go'!#REF!</definedName>
    <definedName name="tnnnc" localSheetId="4">'[7]thao-go'!#REF!</definedName>
    <definedName name="tnnnc" localSheetId="0">'[7]thao-go'!#REF!</definedName>
    <definedName name="tnnnc" localSheetId="1">'[7]thao-go'!#REF!</definedName>
    <definedName name="tnnnc" localSheetId="6">'[7]thao-go'!#REF!</definedName>
    <definedName name="tnnnc" localSheetId="7">'[7]thao-go'!#REF!</definedName>
    <definedName name="tnnnc" localSheetId="2">'[7]thao-go'!#REF!</definedName>
    <definedName name="tnnnc" localSheetId="3">'[7]thao-go'!#REF!</definedName>
    <definedName name="tnnnc" localSheetId="5">'[7]thao-go'!#REF!</definedName>
    <definedName name="tnnnc">'[7]thao-go'!#REF!</definedName>
    <definedName name="TONGDUTOAN" localSheetId="4">#REF!</definedName>
    <definedName name="TONGDUTOAN" localSheetId="0">#REF!</definedName>
    <definedName name="TONGDUTOAN" localSheetId="1">#REF!</definedName>
    <definedName name="TONGDUTOAN" localSheetId="6">#REF!</definedName>
    <definedName name="TONGDUTOAN" localSheetId="7">#REF!</definedName>
    <definedName name="TONGDUTOAN" localSheetId="2">#REF!</definedName>
    <definedName name="TONGDUTOAN" localSheetId="3">#REF!</definedName>
    <definedName name="TONGDUTOAN" localSheetId="5">#REF!</definedName>
    <definedName name="TONGDUTOAN">#REF!</definedName>
    <definedName name="TPLRP" localSheetId="4">#REF!</definedName>
    <definedName name="TPLRP" localSheetId="0">#REF!</definedName>
    <definedName name="TPLRP" localSheetId="1">#REF!</definedName>
    <definedName name="TPLRP" localSheetId="6">#REF!</definedName>
    <definedName name="TPLRP" localSheetId="7">#REF!</definedName>
    <definedName name="TPLRP" localSheetId="2">#REF!</definedName>
    <definedName name="TPLRP" localSheetId="3">#REF!</definedName>
    <definedName name="TPLRP" localSheetId="5">#REF!</definedName>
    <definedName name="TPLRP">#REF!</definedName>
    <definedName name="TR15HT" localSheetId="4">'[12]TONGKE-HT'!#REF!</definedName>
    <definedName name="TR15HT" localSheetId="0">'[12]TONGKE-HT'!#REF!</definedName>
    <definedName name="TR15HT" localSheetId="1">'[12]TONGKE-HT'!#REF!</definedName>
    <definedName name="TR15HT" localSheetId="6">'[12]TONGKE-HT'!#REF!</definedName>
    <definedName name="TR15HT" localSheetId="7">'[12]TONGKE-HT'!#REF!</definedName>
    <definedName name="TR15HT" localSheetId="2">'[12]TONGKE-HT'!#REF!</definedName>
    <definedName name="TR15HT" localSheetId="3">'[12]TONGKE-HT'!#REF!</definedName>
    <definedName name="TR15HT" localSheetId="5">'[12]TONGKE-HT'!#REF!</definedName>
    <definedName name="TR15HT">'[12]TONGKE-HT'!#REF!</definedName>
    <definedName name="TR16HT" localSheetId="4">'[12]TONGKE-HT'!#REF!</definedName>
    <definedName name="TR16HT" localSheetId="0">'[12]TONGKE-HT'!#REF!</definedName>
    <definedName name="TR16HT" localSheetId="1">'[12]TONGKE-HT'!#REF!</definedName>
    <definedName name="TR16HT" localSheetId="6">'[12]TONGKE-HT'!#REF!</definedName>
    <definedName name="TR16HT" localSheetId="7">'[12]TONGKE-HT'!#REF!</definedName>
    <definedName name="TR16HT" localSheetId="2">'[12]TONGKE-HT'!#REF!</definedName>
    <definedName name="TR16HT" localSheetId="3">'[12]TONGKE-HT'!#REF!</definedName>
    <definedName name="TR16HT" localSheetId="5">'[12]TONGKE-HT'!#REF!</definedName>
    <definedName name="TR16HT">'[12]TONGKE-HT'!#REF!</definedName>
    <definedName name="TR19HT" localSheetId="4">'[12]TONGKE-HT'!#REF!</definedName>
    <definedName name="TR19HT" localSheetId="0">'[12]TONGKE-HT'!#REF!</definedName>
    <definedName name="TR19HT" localSheetId="1">'[12]TONGKE-HT'!#REF!</definedName>
    <definedName name="TR19HT" localSheetId="6">'[12]TONGKE-HT'!#REF!</definedName>
    <definedName name="TR19HT" localSheetId="7">'[12]TONGKE-HT'!#REF!</definedName>
    <definedName name="TR19HT" localSheetId="2">'[12]TONGKE-HT'!#REF!</definedName>
    <definedName name="TR19HT" localSheetId="3">'[12]TONGKE-HT'!#REF!</definedName>
    <definedName name="TR19HT" localSheetId="5">'[12]TONGKE-HT'!#REF!</definedName>
    <definedName name="TR19HT">'[12]TONGKE-HT'!#REF!</definedName>
    <definedName name="tr1x15" localSheetId="4">[7]giathanh1!#REF!</definedName>
    <definedName name="tr1x15" localSheetId="0">[7]giathanh1!#REF!</definedName>
    <definedName name="tr1x15" localSheetId="1">[7]giathanh1!#REF!</definedName>
    <definedName name="tr1x15" localSheetId="6">[7]giathanh1!#REF!</definedName>
    <definedName name="tr1x15" localSheetId="7">[7]giathanh1!#REF!</definedName>
    <definedName name="tr1x15" localSheetId="2">[7]giathanh1!#REF!</definedName>
    <definedName name="tr1x15" localSheetId="3">[7]giathanh1!#REF!</definedName>
    <definedName name="tr1x15" localSheetId="5">[7]giathanh1!#REF!</definedName>
    <definedName name="tr1x15">[7]giathanh1!#REF!</definedName>
    <definedName name="TR20HT" localSheetId="4">'[12]TONGKE-HT'!#REF!</definedName>
    <definedName name="TR20HT" localSheetId="0">'[12]TONGKE-HT'!#REF!</definedName>
    <definedName name="TR20HT" localSheetId="1">'[12]TONGKE-HT'!#REF!</definedName>
    <definedName name="TR20HT" localSheetId="6">'[12]TONGKE-HT'!#REF!</definedName>
    <definedName name="TR20HT" localSheetId="7">'[12]TONGKE-HT'!#REF!</definedName>
    <definedName name="TR20HT" localSheetId="2">'[12]TONGKE-HT'!#REF!</definedName>
    <definedName name="TR20HT" localSheetId="3">'[12]TONGKE-HT'!#REF!</definedName>
    <definedName name="TR20HT" localSheetId="5">'[12]TONGKE-HT'!#REF!</definedName>
    <definedName name="TR20HT">'[12]TONGKE-HT'!#REF!</definedName>
    <definedName name="tr3x100" localSheetId="4">'[7]dongia (2)'!#REF!</definedName>
    <definedName name="tr3x100" localSheetId="0">'[7]dongia (2)'!#REF!</definedName>
    <definedName name="tr3x100" localSheetId="1">'[7]dongia (2)'!#REF!</definedName>
    <definedName name="tr3x100" localSheetId="6">'[7]dongia (2)'!#REF!</definedName>
    <definedName name="tr3x100" localSheetId="7">'[7]dongia (2)'!#REF!</definedName>
    <definedName name="tr3x100" localSheetId="2">'[7]dongia (2)'!#REF!</definedName>
    <definedName name="tr3x100" localSheetId="3">'[7]dongia (2)'!#REF!</definedName>
    <definedName name="tr3x100" localSheetId="5">'[7]dongia (2)'!#REF!</definedName>
    <definedName name="tr3x100">'[7]dongia (2)'!#REF!</definedName>
    <definedName name="TRADE2" localSheetId="4">#REF!</definedName>
    <definedName name="TRADE2" localSheetId="0">#REF!</definedName>
    <definedName name="TRADE2" localSheetId="1">#REF!</definedName>
    <definedName name="TRADE2" localSheetId="6">#REF!</definedName>
    <definedName name="TRADE2" localSheetId="7">#REF!</definedName>
    <definedName name="TRADE2" localSheetId="2">#REF!</definedName>
    <definedName name="TRADE2" localSheetId="3">#REF!</definedName>
    <definedName name="TRADE2" localSheetId="5">#REF!</definedName>
    <definedName name="TRADE2">#REF!</definedName>
    <definedName name="TRAM" localSheetId="4">#REF!</definedName>
    <definedName name="TRAM" localSheetId="0">#REF!</definedName>
    <definedName name="TRAM" localSheetId="1">#REF!</definedName>
    <definedName name="TRAM" localSheetId="6">#REF!</definedName>
    <definedName name="TRAM" localSheetId="7">#REF!</definedName>
    <definedName name="TRAM" localSheetId="2">#REF!</definedName>
    <definedName name="TRAM" localSheetId="3">#REF!</definedName>
    <definedName name="TRAM" localSheetId="5">#REF!</definedName>
    <definedName name="TRAM">#REF!</definedName>
    <definedName name="tram100" localSheetId="4">'[7]dongia (2)'!#REF!</definedName>
    <definedName name="tram100" localSheetId="0">'[7]dongia (2)'!#REF!</definedName>
    <definedName name="tram100" localSheetId="1">'[7]dongia (2)'!#REF!</definedName>
    <definedName name="tram100" localSheetId="6">'[7]dongia (2)'!#REF!</definedName>
    <definedName name="tram100" localSheetId="7">'[7]dongia (2)'!#REF!</definedName>
    <definedName name="tram100" localSheetId="2">'[7]dongia (2)'!#REF!</definedName>
    <definedName name="tram100" localSheetId="3">'[7]dongia (2)'!#REF!</definedName>
    <definedName name="tram100" localSheetId="5">'[7]dongia (2)'!#REF!</definedName>
    <definedName name="tram100">'[7]dongia (2)'!#REF!</definedName>
    <definedName name="tram1x25" localSheetId="4">'[7]dongia (2)'!#REF!</definedName>
    <definedName name="tram1x25" localSheetId="0">'[7]dongia (2)'!#REF!</definedName>
    <definedName name="tram1x25" localSheetId="1">'[7]dongia (2)'!#REF!</definedName>
    <definedName name="tram1x25" localSheetId="6">'[7]dongia (2)'!#REF!</definedName>
    <definedName name="tram1x25" localSheetId="7">'[7]dongia (2)'!#REF!</definedName>
    <definedName name="tram1x25" localSheetId="2">'[7]dongia (2)'!#REF!</definedName>
    <definedName name="tram1x25" localSheetId="3">'[7]dongia (2)'!#REF!</definedName>
    <definedName name="tram1x25" localSheetId="5">'[7]dongia (2)'!#REF!</definedName>
    <definedName name="tram1x25">'[7]dongia (2)'!#REF!</definedName>
    <definedName name="tru10mtc" localSheetId="4">[52]HT!#REF!</definedName>
    <definedName name="tru10mtc" localSheetId="0">[52]HT!#REF!</definedName>
    <definedName name="tru10mtc" localSheetId="1">[52]HT!#REF!</definedName>
    <definedName name="tru10mtc" localSheetId="6">[53]HT!#REF!</definedName>
    <definedName name="tru10mtc" localSheetId="7">[53]HT!#REF!</definedName>
    <definedName name="tru10mtc" localSheetId="2">[53]HT!#REF!</definedName>
    <definedName name="tru10mtc" localSheetId="3">[52]HT!#REF!</definedName>
    <definedName name="tru10mtc" localSheetId="5">[53]HT!#REF!</definedName>
    <definedName name="tru10mtc">[52]HT!#REF!</definedName>
    <definedName name="tru8mtc" localSheetId="4">[52]HT!#REF!</definedName>
    <definedName name="tru8mtc" localSheetId="0">[52]HT!#REF!</definedName>
    <definedName name="tru8mtc" localSheetId="1">[52]HT!#REF!</definedName>
    <definedName name="tru8mtc" localSheetId="6">[53]HT!#REF!</definedName>
    <definedName name="tru8mtc" localSheetId="7">[53]HT!#REF!</definedName>
    <definedName name="tru8mtc" localSheetId="2">[53]HT!#REF!</definedName>
    <definedName name="tru8mtc" localSheetId="3">[52]HT!#REF!</definedName>
    <definedName name="tru8mtc" localSheetId="5">[53]HT!#REF!</definedName>
    <definedName name="tru8mtc">[52]HT!#REF!</definedName>
    <definedName name="TT_1P" localSheetId="4">#REF!</definedName>
    <definedName name="TT_1P" localSheetId="0">#REF!</definedName>
    <definedName name="TT_1P" localSheetId="1">#REF!</definedName>
    <definedName name="TT_1P" localSheetId="6">#REF!</definedName>
    <definedName name="TT_1P" localSheetId="7">#REF!</definedName>
    <definedName name="TT_1P" localSheetId="2">#REF!</definedName>
    <definedName name="TT_1P" localSheetId="3">#REF!</definedName>
    <definedName name="TT_1P" localSheetId="5">#REF!</definedName>
    <definedName name="TT_1P">#REF!</definedName>
    <definedName name="TT_3p" localSheetId="4">#REF!</definedName>
    <definedName name="TT_3p" localSheetId="0">#REF!</definedName>
    <definedName name="TT_3p" localSheetId="1">#REF!</definedName>
    <definedName name="TT_3p" localSheetId="6">#REF!</definedName>
    <definedName name="TT_3p" localSheetId="7">#REF!</definedName>
    <definedName name="TT_3p" localSheetId="2">#REF!</definedName>
    <definedName name="TT_3p" localSheetId="3">#REF!</definedName>
    <definedName name="TT_3p" localSheetId="5">#REF!</definedName>
    <definedName name="TT_3p">#REF!</definedName>
    <definedName name="TT_cot">'[71]Dinh nghia'!$A$14:$B$23</definedName>
    <definedName name="tt1pnc" localSheetId="4">'[7]lam-moi'!#REF!</definedName>
    <definedName name="tt1pnc" localSheetId="0">'[7]lam-moi'!#REF!</definedName>
    <definedName name="tt1pnc" localSheetId="1">'[7]lam-moi'!#REF!</definedName>
    <definedName name="tt1pnc" localSheetId="6">'[7]lam-moi'!#REF!</definedName>
    <definedName name="tt1pnc" localSheetId="7">'[7]lam-moi'!#REF!</definedName>
    <definedName name="tt1pnc" localSheetId="2">'[7]lam-moi'!#REF!</definedName>
    <definedName name="tt1pnc" localSheetId="3">'[7]lam-moi'!#REF!</definedName>
    <definedName name="tt1pnc" localSheetId="5">'[7]lam-moi'!#REF!</definedName>
    <definedName name="tt1pnc">'[7]lam-moi'!#REF!</definedName>
    <definedName name="tt1pvl" localSheetId="4">'[7]lam-moi'!#REF!</definedName>
    <definedName name="tt1pvl" localSheetId="0">'[7]lam-moi'!#REF!</definedName>
    <definedName name="tt1pvl" localSheetId="1">'[7]lam-moi'!#REF!</definedName>
    <definedName name="tt1pvl" localSheetId="6">'[7]lam-moi'!#REF!</definedName>
    <definedName name="tt1pvl" localSheetId="7">'[7]lam-moi'!#REF!</definedName>
    <definedName name="tt1pvl" localSheetId="2">'[7]lam-moi'!#REF!</definedName>
    <definedName name="tt1pvl" localSheetId="3">'[7]lam-moi'!#REF!</definedName>
    <definedName name="tt1pvl" localSheetId="5">'[7]lam-moi'!#REF!</definedName>
    <definedName name="tt1pvl">'[7]lam-moi'!#REF!</definedName>
    <definedName name="tt3pnc" localSheetId="4">'[7]lam-moi'!#REF!</definedName>
    <definedName name="tt3pnc" localSheetId="0">'[7]lam-moi'!#REF!</definedName>
    <definedName name="tt3pnc" localSheetId="1">'[7]lam-moi'!#REF!</definedName>
    <definedName name="tt3pnc" localSheetId="6">'[7]lam-moi'!#REF!</definedName>
    <definedName name="tt3pnc" localSheetId="7">'[7]lam-moi'!#REF!</definedName>
    <definedName name="tt3pnc" localSheetId="2">'[7]lam-moi'!#REF!</definedName>
    <definedName name="tt3pnc" localSheetId="3">'[7]lam-moi'!#REF!</definedName>
    <definedName name="tt3pnc" localSheetId="5">'[7]lam-moi'!#REF!</definedName>
    <definedName name="tt3pnc">'[7]lam-moi'!#REF!</definedName>
    <definedName name="tt3pvl" localSheetId="4">'[7]lam-moi'!#REF!</definedName>
    <definedName name="tt3pvl" localSheetId="0">'[7]lam-moi'!#REF!</definedName>
    <definedName name="tt3pvl" localSheetId="1">'[7]lam-moi'!#REF!</definedName>
    <definedName name="tt3pvl" localSheetId="6">'[7]lam-moi'!#REF!</definedName>
    <definedName name="tt3pvl" localSheetId="7">'[7]lam-moi'!#REF!</definedName>
    <definedName name="tt3pvl" localSheetId="2">'[7]lam-moi'!#REF!</definedName>
    <definedName name="tt3pvl" localSheetId="3">'[7]lam-moi'!#REF!</definedName>
    <definedName name="tt3pvl" localSheetId="5">'[7]lam-moi'!#REF!</definedName>
    <definedName name="tt3pvl">'[7]lam-moi'!#REF!</definedName>
    <definedName name="ttbt" localSheetId="4">#REF!</definedName>
    <definedName name="ttbt" localSheetId="0">#REF!</definedName>
    <definedName name="ttbt" localSheetId="1">#REF!</definedName>
    <definedName name="ttbt" localSheetId="6">#REF!</definedName>
    <definedName name="ttbt" localSheetId="7">#REF!</definedName>
    <definedName name="ttbt" localSheetId="2">#REF!</definedName>
    <definedName name="ttbt" localSheetId="3">#REF!</definedName>
    <definedName name="ttbt" localSheetId="5">#REF!</definedName>
    <definedName name="ttbt">#REF!</definedName>
    <definedName name="TTDD" localSheetId="6">[23]TDTKP!$E$44+[23]TDTKP!$F$44+[23]TDTKP!$G$44</definedName>
    <definedName name="TTDD" localSheetId="7">[23]TDTKP!$E$44+[23]TDTKP!$F$44+[23]TDTKP!$G$44</definedName>
    <definedName name="TTDD" localSheetId="2">[23]TDTKP!$E$44+[23]TDTKP!$F$44+[23]TDTKP!$G$44</definedName>
    <definedName name="TTDD" localSheetId="5">[23]TDTKP!$E$44+[23]TDTKP!$F$44+[23]TDTKP!$G$44</definedName>
    <definedName name="TTDD">[24]TDTKP!$E$44+[24]TDTKP!$F$44+[24]TDTKP!$G$44</definedName>
    <definedName name="TTDD1P" localSheetId="4">#REF!</definedName>
    <definedName name="TTDD1P" localSheetId="0">#REF!</definedName>
    <definedName name="TTDD1P" localSheetId="1">#REF!</definedName>
    <definedName name="TTDD1P" localSheetId="6">#REF!</definedName>
    <definedName name="TTDD1P" localSheetId="7">#REF!</definedName>
    <definedName name="TTDD1P" localSheetId="2">#REF!</definedName>
    <definedName name="TTDD1P" localSheetId="3">#REF!</definedName>
    <definedName name="TTDD1P" localSheetId="5">#REF!</definedName>
    <definedName name="TTDD1P">#REF!</definedName>
    <definedName name="TTDD3P" localSheetId="4">[39]TDTKP1!#REF!</definedName>
    <definedName name="TTDD3P" localSheetId="0">[39]TDTKP1!#REF!</definedName>
    <definedName name="TTDD3P" localSheetId="1">[39]TDTKP1!#REF!</definedName>
    <definedName name="TTDD3P" localSheetId="6">[39]TDTKP1!#REF!</definedName>
    <definedName name="TTDD3P" localSheetId="7">[39]TDTKP1!#REF!</definedName>
    <definedName name="TTDD3P" localSheetId="2">[39]TDTKP1!#REF!</definedName>
    <definedName name="TTDD3P" localSheetId="3">[39]TDTKP1!#REF!</definedName>
    <definedName name="TTDD3P" localSheetId="5">[39]TDTKP1!#REF!</definedName>
    <definedName name="TTDD3P">[39]TDTKP1!#REF!</definedName>
    <definedName name="TTDDCT3p" localSheetId="4">[39]TDTKP1!#REF!</definedName>
    <definedName name="TTDDCT3p" localSheetId="0">[39]TDTKP1!#REF!</definedName>
    <definedName name="TTDDCT3p" localSheetId="1">[39]TDTKP1!#REF!</definedName>
    <definedName name="TTDDCT3p" localSheetId="6">[39]TDTKP1!#REF!</definedName>
    <definedName name="TTDDCT3p" localSheetId="7">[39]TDTKP1!#REF!</definedName>
    <definedName name="TTDDCT3p" localSheetId="2">[39]TDTKP1!#REF!</definedName>
    <definedName name="TTDDCT3p" localSheetId="3">[39]TDTKP1!#REF!</definedName>
    <definedName name="TTDDCT3p" localSheetId="5">[39]TDTKP1!#REF!</definedName>
    <definedName name="TTDDCT3p">[39]TDTKP1!#REF!</definedName>
    <definedName name="TTDKKH" localSheetId="4">#REF!</definedName>
    <definedName name="TTDKKH" localSheetId="0">#REF!</definedName>
    <definedName name="TTDKKH" localSheetId="1">#REF!</definedName>
    <definedName name="TTDKKH" localSheetId="6">#REF!</definedName>
    <definedName name="TTDKKH" localSheetId="7">#REF!</definedName>
    <definedName name="TTDKKH" localSheetId="2">#REF!</definedName>
    <definedName name="TTDKKH" localSheetId="3">#REF!</definedName>
    <definedName name="TTDKKH" localSheetId="5">#REF!</definedName>
    <definedName name="TTDKKH">#REF!</definedName>
    <definedName name="TTK3p" localSheetId="6">'[23]TONGKE3p '!$C$295</definedName>
    <definedName name="TTK3p" localSheetId="7">'[23]TONGKE3p '!$C$295</definedName>
    <definedName name="TTK3p" localSheetId="2">'[23]TONGKE3p '!$C$295</definedName>
    <definedName name="TTK3p" localSheetId="5">'[23]TONGKE3p '!$C$295</definedName>
    <definedName name="TTK3p">'[24]TONGKE3p '!$C$295</definedName>
    <definedName name="ttronmk" localSheetId="4">#REF!</definedName>
    <definedName name="ttronmk" localSheetId="0">#REF!</definedName>
    <definedName name="ttronmk" localSheetId="1">#REF!</definedName>
    <definedName name="ttronmk" localSheetId="6">#REF!</definedName>
    <definedName name="ttronmk" localSheetId="7">#REF!</definedName>
    <definedName name="ttronmk" localSheetId="2">#REF!</definedName>
    <definedName name="ttronmk" localSheetId="3">#REF!</definedName>
    <definedName name="ttronmk" localSheetId="5">#REF!</definedName>
    <definedName name="ttronmk">#REF!</definedName>
    <definedName name="ttt">'[8]CT Thang Mo'!$B$309:$M$309</definedName>
    <definedName name="tttb">'[8]CT Thang Mo'!$B$431:$I$431</definedName>
    <definedName name="TTTR" localSheetId="4">[39]TDTKP1!#REF!</definedName>
    <definedName name="TTTR" localSheetId="0">[39]TDTKP1!#REF!</definedName>
    <definedName name="TTTR" localSheetId="1">[39]TDTKP1!#REF!</definedName>
    <definedName name="TTTR" localSheetId="6">[39]TDTKP1!#REF!</definedName>
    <definedName name="TTTR" localSheetId="7">[39]TDTKP1!#REF!</definedName>
    <definedName name="TTTR" localSheetId="2">[39]TDTKP1!#REF!</definedName>
    <definedName name="TTTR" localSheetId="3">[39]TDTKP1!#REF!</definedName>
    <definedName name="TTTR" localSheetId="5">[39]TDTKP1!#REF!</definedName>
    <definedName name="TTTR">[39]TDTKP1!#REF!</definedName>
    <definedName name="tv75nc" localSheetId="4">#REF!</definedName>
    <definedName name="tv75nc" localSheetId="0">#REF!</definedName>
    <definedName name="tv75nc" localSheetId="1">#REF!</definedName>
    <definedName name="tv75nc" localSheetId="6">#REF!</definedName>
    <definedName name="tv75nc" localSheetId="7">#REF!</definedName>
    <definedName name="tv75nc" localSheetId="2">#REF!</definedName>
    <definedName name="tv75nc" localSheetId="3">#REF!</definedName>
    <definedName name="tv75nc" localSheetId="5">#REF!</definedName>
    <definedName name="tv75nc">#REF!</definedName>
    <definedName name="tv75vl" localSheetId="4">#REF!</definedName>
    <definedName name="tv75vl" localSheetId="0">#REF!</definedName>
    <definedName name="tv75vl" localSheetId="1">#REF!</definedName>
    <definedName name="tv75vl" localSheetId="6">#REF!</definedName>
    <definedName name="tv75vl" localSheetId="7">#REF!</definedName>
    <definedName name="tv75vl" localSheetId="2">#REF!</definedName>
    <definedName name="tv75vl" localSheetId="3">#REF!</definedName>
    <definedName name="tv75vl" localSheetId="5">#REF!</definedName>
    <definedName name="tv75vl">#REF!</definedName>
    <definedName name="tx1pignc" localSheetId="4">'[7]thao-go'!#REF!</definedName>
    <definedName name="tx1pignc" localSheetId="0">'[7]thao-go'!#REF!</definedName>
    <definedName name="tx1pignc" localSheetId="1">'[7]thao-go'!#REF!</definedName>
    <definedName name="tx1pignc" localSheetId="6">'[7]thao-go'!#REF!</definedName>
    <definedName name="tx1pignc" localSheetId="7">'[7]thao-go'!#REF!</definedName>
    <definedName name="tx1pignc" localSheetId="2">'[7]thao-go'!#REF!</definedName>
    <definedName name="tx1pignc" localSheetId="3">'[7]thao-go'!#REF!</definedName>
    <definedName name="tx1pignc" localSheetId="5">'[7]thao-go'!#REF!</definedName>
    <definedName name="tx1pignc">'[7]thao-go'!#REF!</definedName>
    <definedName name="tx1pindnc" localSheetId="4">'[7]thao-go'!#REF!</definedName>
    <definedName name="tx1pindnc" localSheetId="0">'[7]thao-go'!#REF!</definedName>
    <definedName name="tx1pindnc" localSheetId="1">'[7]thao-go'!#REF!</definedName>
    <definedName name="tx1pindnc" localSheetId="6">'[7]thao-go'!#REF!</definedName>
    <definedName name="tx1pindnc" localSheetId="7">'[7]thao-go'!#REF!</definedName>
    <definedName name="tx1pindnc" localSheetId="2">'[7]thao-go'!#REF!</definedName>
    <definedName name="tx1pindnc" localSheetId="3">'[7]thao-go'!#REF!</definedName>
    <definedName name="tx1pindnc" localSheetId="5">'[7]thao-go'!#REF!</definedName>
    <definedName name="tx1pindnc">'[7]thao-go'!#REF!</definedName>
    <definedName name="tx1pingnc" localSheetId="4">'[7]thao-go'!#REF!</definedName>
    <definedName name="tx1pingnc" localSheetId="0">'[7]thao-go'!#REF!</definedName>
    <definedName name="tx1pingnc" localSheetId="1">'[7]thao-go'!#REF!</definedName>
    <definedName name="tx1pingnc" localSheetId="6">'[7]thao-go'!#REF!</definedName>
    <definedName name="tx1pingnc" localSheetId="7">'[7]thao-go'!#REF!</definedName>
    <definedName name="tx1pingnc" localSheetId="2">'[7]thao-go'!#REF!</definedName>
    <definedName name="tx1pingnc" localSheetId="3">'[7]thao-go'!#REF!</definedName>
    <definedName name="tx1pingnc" localSheetId="5">'[7]thao-go'!#REF!</definedName>
    <definedName name="tx1pingnc">'[7]thao-go'!#REF!</definedName>
    <definedName name="tx1pintnc" localSheetId="4">'[7]thao-go'!#REF!</definedName>
    <definedName name="tx1pintnc" localSheetId="0">'[7]thao-go'!#REF!</definedName>
    <definedName name="tx1pintnc" localSheetId="1">'[7]thao-go'!#REF!</definedName>
    <definedName name="tx1pintnc" localSheetId="6">'[7]thao-go'!#REF!</definedName>
    <definedName name="tx1pintnc" localSheetId="7">'[7]thao-go'!#REF!</definedName>
    <definedName name="tx1pintnc" localSheetId="2">'[7]thao-go'!#REF!</definedName>
    <definedName name="tx1pintnc" localSheetId="3">'[7]thao-go'!#REF!</definedName>
    <definedName name="tx1pintnc" localSheetId="5">'[7]thao-go'!#REF!</definedName>
    <definedName name="tx1pintnc">'[7]thao-go'!#REF!</definedName>
    <definedName name="tx1pitnc" localSheetId="4">'[7]thao-go'!#REF!</definedName>
    <definedName name="tx1pitnc" localSheetId="0">'[7]thao-go'!#REF!</definedName>
    <definedName name="tx1pitnc" localSheetId="1">'[7]thao-go'!#REF!</definedName>
    <definedName name="tx1pitnc" localSheetId="6">'[7]thao-go'!#REF!</definedName>
    <definedName name="tx1pitnc" localSheetId="7">'[7]thao-go'!#REF!</definedName>
    <definedName name="tx1pitnc" localSheetId="2">'[7]thao-go'!#REF!</definedName>
    <definedName name="tx1pitnc" localSheetId="3">'[7]thao-go'!#REF!</definedName>
    <definedName name="tx1pitnc" localSheetId="5">'[7]thao-go'!#REF!</definedName>
    <definedName name="tx1pitnc">'[7]thao-go'!#REF!</definedName>
    <definedName name="tx2mhnnc" localSheetId="4">'[7]thao-go'!#REF!</definedName>
    <definedName name="tx2mhnnc" localSheetId="0">'[7]thao-go'!#REF!</definedName>
    <definedName name="tx2mhnnc" localSheetId="1">'[7]thao-go'!#REF!</definedName>
    <definedName name="tx2mhnnc" localSheetId="6">'[7]thao-go'!#REF!</definedName>
    <definedName name="tx2mhnnc" localSheetId="7">'[7]thao-go'!#REF!</definedName>
    <definedName name="tx2mhnnc" localSheetId="2">'[7]thao-go'!#REF!</definedName>
    <definedName name="tx2mhnnc" localSheetId="3">'[7]thao-go'!#REF!</definedName>
    <definedName name="tx2mhnnc" localSheetId="5">'[7]thao-go'!#REF!</definedName>
    <definedName name="tx2mhnnc">'[7]thao-go'!#REF!</definedName>
    <definedName name="tx2mitnc" localSheetId="4">'[7]thao-go'!#REF!</definedName>
    <definedName name="tx2mitnc" localSheetId="0">'[7]thao-go'!#REF!</definedName>
    <definedName name="tx2mitnc" localSheetId="1">'[7]thao-go'!#REF!</definedName>
    <definedName name="tx2mitnc" localSheetId="6">'[7]thao-go'!#REF!</definedName>
    <definedName name="tx2mitnc" localSheetId="7">'[7]thao-go'!#REF!</definedName>
    <definedName name="tx2mitnc" localSheetId="2">'[7]thao-go'!#REF!</definedName>
    <definedName name="tx2mitnc" localSheetId="3">'[7]thao-go'!#REF!</definedName>
    <definedName name="tx2mitnc" localSheetId="5">'[7]thao-go'!#REF!</definedName>
    <definedName name="tx2mitnc">'[7]thao-go'!#REF!</definedName>
    <definedName name="txhnnc" localSheetId="4">'[7]thao-go'!#REF!</definedName>
    <definedName name="txhnnc" localSheetId="0">'[7]thao-go'!#REF!</definedName>
    <definedName name="txhnnc" localSheetId="1">'[7]thao-go'!#REF!</definedName>
    <definedName name="txhnnc" localSheetId="6">'[7]thao-go'!#REF!</definedName>
    <definedName name="txhnnc" localSheetId="7">'[7]thao-go'!#REF!</definedName>
    <definedName name="txhnnc" localSheetId="2">'[7]thao-go'!#REF!</definedName>
    <definedName name="txhnnc" localSheetId="3">'[7]thao-go'!#REF!</definedName>
    <definedName name="txhnnc" localSheetId="5">'[7]thao-go'!#REF!</definedName>
    <definedName name="txhnnc">'[7]thao-go'!#REF!</definedName>
    <definedName name="txig1nc" localSheetId="4">'[7]thao-go'!#REF!</definedName>
    <definedName name="txig1nc" localSheetId="0">'[7]thao-go'!#REF!</definedName>
    <definedName name="txig1nc" localSheetId="1">'[7]thao-go'!#REF!</definedName>
    <definedName name="txig1nc" localSheetId="6">'[7]thao-go'!#REF!</definedName>
    <definedName name="txig1nc" localSheetId="7">'[7]thao-go'!#REF!</definedName>
    <definedName name="txig1nc" localSheetId="2">'[7]thao-go'!#REF!</definedName>
    <definedName name="txig1nc" localSheetId="3">'[7]thao-go'!#REF!</definedName>
    <definedName name="txig1nc" localSheetId="5">'[7]thao-go'!#REF!</definedName>
    <definedName name="txig1nc">'[7]thao-go'!#REF!</definedName>
    <definedName name="txin190nc" localSheetId="4">'[7]thao-go'!#REF!</definedName>
    <definedName name="txin190nc" localSheetId="0">'[7]thao-go'!#REF!</definedName>
    <definedName name="txin190nc" localSheetId="1">'[7]thao-go'!#REF!</definedName>
    <definedName name="txin190nc" localSheetId="6">'[7]thao-go'!#REF!</definedName>
    <definedName name="txin190nc" localSheetId="7">'[7]thao-go'!#REF!</definedName>
    <definedName name="txin190nc" localSheetId="2">'[7]thao-go'!#REF!</definedName>
    <definedName name="txin190nc" localSheetId="3">'[7]thao-go'!#REF!</definedName>
    <definedName name="txin190nc" localSheetId="5">'[7]thao-go'!#REF!</definedName>
    <definedName name="txin190nc">'[7]thao-go'!#REF!</definedName>
    <definedName name="txinnc" localSheetId="4">'[7]thao-go'!#REF!</definedName>
    <definedName name="txinnc" localSheetId="0">'[7]thao-go'!#REF!</definedName>
    <definedName name="txinnc" localSheetId="1">'[7]thao-go'!#REF!</definedName>
    <definedName name="txinnc" localSheetId="6">'[7]thao-go'!#REF!</definedName>
    <definedName name="txinnc" localSheetId="7">'[7]thao-go'!#REF!</definedName>
    <definedName name="txinnc" localSheetId="2">'[7]thao-go'!#REF!</definedName>
    <definedName name="txinnc" localSheetId="3">'[7]thao-go'!#REF!</definedName>
    <definedName name="txinnc" localSheetId="5">'[7]thao-go'!#REF!</definedName>
    <definedName name="txinnc">'[7]thao-go'!#REF!</definedName>
    <definedName name="txit1nc" localSheetId="4">'[7]thao-go'!#REF!</definedName>
    <definedName name="txit1nc" localSheetId="0">'[7]thao-go'!#REF!</definedName>
    <definedName name="txit1nc" localSheetId="1">'[7]thao-go'!#REF!</definedName>
    <definedName name="txit1nc" localSheetId="6">'[7]thao-go'!#REF!</definedName>
    <definedName name="txit1nc" localSheetId="7">'[7]thao-go'!#REF!</definedName>
    <definedName name="txit1nc" localSheetId="2">'[7]thao-go'!#REF!</definedName>
    <definedName name="txit1nc" localSheetId="3">'[7]thao-go'!#REF!</definedName>
    <definedName name="txit1nc" localSheetId="5">'[7]thao-go'!#REF!</definedName>
    <definedName name="txit1nc">'[7]thao-go'!#REF!</definedName>
    <definedName name="USD" localSheetId="4">[13]Sheet3!#REF!</definedName>
    <definedName name="USD" localSheetId="0">[13]Sheet3!#REF!</definedName>
    <definedName name="USD" localSheetId="1">[13]Sheet3!#REF!</definedName>
    <definedName name="USD" localSheetId="6">[13]Sheet3!#REF!</definedName>
    <definedName name="USD" localSheetId="7">[13]Sheet3!#REF!</definedName>
    <definedName name="USD" localSheetId="2">[13]Sheet3!#REF!</definedName>
    <definedName name="USD" localSheetId="3">[13]Sheet3!#REF!</definedName>
    <definedName name="USD" localSheetId="5">[13]Sheet3!#REF!</definedName>
    <definedName name="USD">[13]Sheet3!#REF!</definedName>
    <definedName name="Value0" localSheetId="4">#REF!</definedName>
    <definedName name="Value0" localSheetId="0">#REF!</definedName>
    <definedName name="Value0" localSheetId="1">#REF!</definedName>
    <definedName name="Value0" localSheetId="6">#REF!</definedName>
    <definedName name="Value0" localSheetId="7">#REF!</definedName>
    <definedName name="Value0" localSheetId="2">#REF!</definedName>
    <definedName name="Value0" localSheetId="3">#REF!</definedName>
    <definedName name="Value0" localSheetId="5">#REF!</definedName>
    <definedName name="Value0">#REF!</definedName>
    <definedName name="Value1" localSheetId="4">#REF!</definedName>
    <definedName name="Value1" localSheetId="0">#REF!</definedName>
    <definedName name="Value1" localSheetId="1">#REF!</definedName>
    <definedName name="Value1" localSheetId="6">#REF!</definedName>
    <definedName name="Value1" localSheetId="7">#REF!</definedName>
    <definedName name="Value1" localSheetId="2">#REF!</definedName>
    <definedName name="Value1" localSheetId="3">#REF!</definedName>
    <definedName name="Value1" localSheetId="5">#REF!</definedName>
    <definedName name="Value1">#REF!</definedName>
    <definedName name="Value10" localSheetId="4">#REF!</definedName>
    <definedName name="Value10" localSheetId="0">#REF!</definedName>
    <definedName name="Value10" localSheetId="1">#REF!</definedName>
    <definedName name="Value10" localSheetId="6">#REF!</definedName>
    <definedName name="Value10" localSheetId="7">#REF!</definedName>
    <definedName name="Value10" localSheetId="2">#REF!</definedName>
    <definedName name="Value10" localSheetId="3">#REF!</definedName>
    <definedName name="Value10" localSheetId="5">#REF!</definedName>
    <definedName name="Value10">#REF!</definedName>
    <definedName name="Value11" localSheetId="4">#REF!</definedName>
    <definedName name="Value11" localSheetId="0">#REF!</definedName>
    <definedName name="Value11" localSheetId="1">#REF!</definedName>
    <definedName name="Value11" localSheetId="6">#REF!</definedName>
    <definedName name="Value11" localSheetId="7">#REF!</definedName>
    <definedName name="Value11" localSheetId="2">#REF!</definedName>
    <definedName name="Value11" localSheetId="3">#REF!</definedName>
    <definedName name="Value11" localSheetId="5">#REF!</definedName>
    <definedName name="Value11">#REF!</definedName>
    <definedName name="Value12" localSheetId="4">#REF!</definedName>
    <definedName name="Value12" localSheetId="0">#REF!</definedName>
    <definedName name="Value12" localSheetId="1">#REF!</definedName>
    <definedName name="Value12" localSheetId="6">#REF!</definedName>
    <definedName name="Value12" localSheetId="7">#REF!</definedName>
    <definedName name="Value12" localSheetId="2">#REF!</definedName>
    <definedName name="Value12" localSheetId="3">#REF!</definedName>
    <definedName name="Value12" localSheetId="5">#REF!</definedName>
    <definedName name="Value12">#REF!</definedName>
    <definedName name="Value13" localSheetId="4">#REF!</definedName>
    <definedName name="Value13" localSheetId="0">#REF!</definedName>
    <definedName name="Value13" localSheetId="1">#REF!</definedName>
    <definedName name="Value13" localSheetId="6">#REF!</definedName>
    <definedName name="Value13" localSheetId="7">#REF!</definedName>
    <definedName name="Value13" localSheetId="2">#REF!</definedName>
    <definedName name="Value13" localSheetId="3">#REF!</definedName>
    <definedName name="Value13" localSheetId="5">#REF!</definedName>
    <definedName name="Value13">#REF!</definedName>
    <definedName name="Value14" localSheetId="4">#REF!</definedName>
    <definedName name="Value14" localSheetId="0">#REF!</definedName>
    <definedName name="Value14" localSheetId="1">#REF!</definedName>
    <definedName name="Value14" localSheetId="6">#REF!</definedName>
    <definedName name="Value14" localSheetId="7">#REF!</definedName>
    <definedName name="Value14" localSheetId="2">#REF!</definedName>
    <definedName name="Value14" localSheetId="3">#REF!</definedName>
    <definedName name="Value14" localSheetId="5">#REF!</definedName>
    <definedName name="Value14">#REF!</definedName>
    <definedName name="Value15" localSheetId="4">#REF!</definedName>
    <definedName name="Value15" localSheetId="0">#REF!</definedName>
    <definedName name="Value15" localSheetId="1">#REF!</definedName>
    <definedName name="Value15" localSheetId="6">#REF!</definedName>
    <definedName name="Value15" localSheetId="7">#REF!</definedName>
    <definedName name="Value15" localSheetId="2">#REF!</definedName>
    <definedName name="Value15" localSheetId="3">#REF!</definedName>
    <definedName name="Value15" localSheetId="5">#REF!</definedName>
    <definedName name="Value15">#REF!</definedName>
    <definedName name="Value16" localSheetId="4">#REF!</definedName>
    <definedName name="Value16" localSheetId="0">#REF!</definedName>
    <definedName name="Value16" localSheetId="1">#REF!</definedName>
    <definedName name="Value16" localSheetId="6">#REF!</definedName>
    <definedName name="Value16" localSheetId="7">#REF!</definedName>
    <definedName name="Value16" localSheetId="2">#REF!</definedName>
    <definedName name="Value16" localSheetId="3">#REF!</definedName>
    <definedName name="Value16" localSheetId="5">#REF!</definedName>
    <definedName name="Value16">#REF!</definedName>
    <definedName name="Value17" localSheetId="4">#REF!</definedName>
    <definedName name="Value17" localSheetId="0">#REF!</definedName>
    <definedName name="Value17" localSheetId="1">#REF!</definedName>
    <definedName name="Value17" localSheetId="6">#REF!</definedName>
    <definedName name="Value17" localSheetId="7">#REF!</definedName>
    <definedName name="Value17" localSheetId="2">#REF!</definedName>
    <definedName name="Value17" localSheetId="3">#REF!</definedName>
    <definedName name="Value17" localSheetId="5">#REF!</definedName>
    <definedName name="Value17">#REF!</definedName>
    <definedName name="Value18" localSheetId="4">#REF!</definedName>
    <definedName name="Value18" localSheetId="0">#REF!</definedName>
    <definedName name="Value18" localSheetId="1">#REF!</definedName>
    <definedName name="Value18" localSheetId="6">#REF!</definedName>
    <definedName name="Value18" localSheetId="7">#REF!</definedName>
    <definedName name="Value18" localSheetId="2">#REF!</definedName>
    <definedName name="Value18" localSheetId="3">#REF!</definedName>
    <definedName name="Value18" localSheetId="5">#REF!</definedName>
    <definedName name="Value18">#REF!</definedName>
    <definedName name="Value19" localSheetId="4">#REF!</definedName>
    <definedName name="Value19" localSheetId="0">#REF!</definedName>
    <definedName name="Value19" localSheetId="1">#REF!</definedName>
    <definedName name="Value19" localSheetId="6">#REF!</definedName>
    <definedName name="Value19" localSheetId="7">#REF!</definedName>
    <definedName name="Value19" localSheetId="2">#REF!</definedName>
    <definedName name="Value19" localSheetId="3">#REF!</definedName>
    <definedName name="Value19" localSheetId="5">#REF!</definedName>
    <definedName name="Value19">#REF!</definedName>
    <definedName name="Value2" localSheetId="4">#REF!</definedName>
    <definedName name="Value2" localSheetId="0">#REF!</definedName>
    <definedName name="Value2" localSheetId="1">#REF!</definedName>
    <definedName name="Value2" localSheetId="6">#REF!</definedName>
    <definedName name="Value2" localSheetId="7">#REF!</definedName>
    <definedName name="Value2" localSheetId="2">#REF!</definedName>
    <definedName name="Value2" localSheetId="3">#REF!</definedName>
    <definedName name="Value2" localSheetId="5">#REF!</definedName>
    <definedName name="Value2">#REF!</definedName>
    <definedName name="Value20" localSheetId="4">#REF!</definedName>
    <definedName name="Value20" localSheetId="0">#REF!</definedName>
    <definedName name="Value20" localSheetId="1">#REF!</definedName>
    <definedName name="Value20" localSheetId="6">#REF!</definedName>
    <definedName name="Value20" localSheetId="7">#REF!</definedName>
    <definedName name="Value20" localSheetId="2">#REF!</definedName>
    <definedName name="Value20" localSheetId="3">#REF!</definedName>
    <definedName name="Value20" localSheetId="5">#REF!</definedName>
    <definedName name="Value20">#REF!</definedName>
    <definedName name="Value21" localSheetId="4">#REF!</definedName>
    <definedName name="Value21" localSheetId="0">#REF!</definedName>
    <definedName name="Value21" localSheetId="1">#REF!</definedName>
    <definedName name="Value21" localSheetId="6">#REF!</definedName>
    <definedName name="Value21" localSheetId="7">#REF!</definedName>
    <definedName name="Value21" localSheetId="2">#REF!</definedName>
    <definedName name="Value21" localSheetId="3">#REF!</definedName>
    <definedName name="Value21" localSheetId="5">#REF!</definedName>
    <definedName name="Value21">#REF!</definedName>
    <definedName name="Value22" localSheetId="4">#REF!</definedName>
    <definedName name="Value22" localSheetId="0">#REF!</definedName>
    <definedName name="Value22" localSheetId="1">#REF!</definedName>
    <definedName name="Value22" localSheetId="6">#REF!</definedName>
    <definedName name="Value22" localSheetId="7">#REF!</definedName>
    <definedName name="Value22" localSheetId="2">#REF!</definedName>
    <definedName name="Value22" localSheetId="3">#REF!</definedName>
    <definedName name="Value22" localSheetId="5">#REF!</definedName>
    <definedName name="Value22">#REF!</definedName>
    <definedName name="Value23" localSheetId="4">#REF!</definedName>
    <definedName name="Value23" localSheetId="0">#REF!</definedName>
    <definedName name="Value23" localSheetId="1">#REF!</definedName>
    <definedName name="Value23" localSheetId="6">#REF!</definedName>
    <definedName name="Value23" localSheetId="7">#REF!</definedName>
    <definedName name="Value23" localSheetId="2">#REF!</definedName>
    <definedName name="Value23" localSheetId="3">#REF!</definedName>
    <definedName name="Value23" localSheetId="5">#REF!</definedName>
    <definedName name="Value23">#REF!</definedName>
    <definedName name="Value24" localSheetId="4">#REF!</definedName>
    <definedName name="Value24" localSheetId="0">#REF!</definedName>
    <definedName name="Value24" localSheetId="1">#REF!</definedName>
    <definedName name="Value24" localSheetId="6">#REF!</definedName>
    <definedName name="Value24" localSheetId="7">#REF!</definedName>
    <definedName name="Value24" localSheetId="2">#REF!</definedName>
    <definedName name="Value24" localSheetId="3">#REF!</definedName>
    <definedName name="Value24" localSheetId="5">#REF!</definedName>
    <definedName name="Value24">#REF!</definedName>
    <definedName name="Value25" localSheetId="4">#REF!</definedName>
    <definedName name="Value25" localSheetId="0">#REF!</definedName>
    <definedName name="Value25" localSheetId="1">#REF!</definedName>
    <definedName name="Value25" localSheetId="6">#REF!</definedName>
    <definedName name="Value25" localSheetId="7">#REF!</definedName>
    <definedName name="Value25" localSheetId="2">#REF!</definedName>
    <definedName name="Value25" localSheetId="3">#REF!</definedName>
    <definedName name="Value25" localSheetId="5">#REF!</definedName>
    <definedName name="Value25">#REF!</definedName>
    <definedName name="Value26" localSheetId="4">#REF!</definedName>
    <definedName name="Value26" localSheetId="0">#REF!</definedName>
    <definedName name="Value26" localSheetId="1">#REF!</definedName>
    <definedName name="Value26" localSheetId="6">#REF!</definedName>
    <definedName name="Value26" localSheetId="7">#REF!</definedName>
    <definedName name="Value26" localSheetId="2">#REF!</definedName>
    <definedName name="Value26" localSheetId="3">#REF!</definedName>
    <definedName name="Value26" localSheetId="5">#REF!</definedName>
    <definedName name="Value26">#REF!</definedName>
    <definedName name="Value27" localSheetId="4">#REF!</definedName>
    <definedName name="Value27" localSheetId="0">#REF!</definedName>
    <definedName name="Value27" localSheetId="1">#REF!</definedName>
    <definedName name="Value27" localSheetId="6">#REF!</definedName>
    <definedName name="Value27" localSheetId="7">#REF!</definedName>
    <definedName name="Value27" localSheetId="2">#REF!</definedName>
    <definedName name="Value27" localSheetId="3">#REF!</definedName>
    <definedName name="Value27" localSheetId="5">#REF!</definedName>
    <definedName name="Value27">#REF!</definedName>
    <definedName name="Value28" localSheetId="4">#REF!</definedName>
    <definedName name="Value28" localSheetId="0">#REF!</definedName>
    <definedName name="Value28" localSheetId="1">#REF!</definedName>
    <definedName name="Value28" localSheetId="6">#REF!</definedName>
    <definedName name="Value28" localSheetId="7">#REF!</definedName>
    <definedName name="Value28" localSheetId="2">#REF!</definedName>
    <definedName name="Value28" localSheetId="3">#REF!</definedName>
    <definedName name="Value28" localSheetId="5">#REF!</definedName>
    <definedName name="Value28">#REF!</definedName>
    <definedName name="Value29" localSheetId="4">#REF!</definedName>
    <definedName name="Value29" localSheetId="0">#REF!</definedName>
    <definedName name="Value29" localSheetId="1">#REF!</definedName>
    <definedName name="Value29" localSheetId="6">#REF!</definedName>
    <definedName name="Value29" localSheetId="7">#REF!</definedName>
    <definedName name="Value29" localSheetId="2">#REF!</definedName>
    <definedName name="Value29" localSheetId="3">#REF!</definedName>
    <definedName name="Value29" localSheetId="5">#REF!</definedName>
    <definedName name="Value29">#REF!</definedName>
    <definedName name="Value3" localSheetId="4">#REF!</definedName>
    <definedName name="Value3" localSheetId="0">#REF!</definedName>
    <definedName name="Value3" localSheetId="1">#REF!</definedName>
    <definedName name="Value3" localSheetId="6">#REF!</definedName>
    <definedName name="Value3" localSheetId="7">#REF!</definedName>
    <definedName name="Value3" localSheetId="2">#REF!</definedName>
    <definedName name="Value3" localSheetId="3">#REF!</definedName>
    <definedName name="Value3" localSheetId="5">#REF!</definedName>
    <definedName name="Value3">#REF!</definedName>
    <definedName name="Value30" localSheetId="4">#REF!</definedName>
    <definedName name="Value30" localSheetId="0">#REF!</definedName>
    <definedName name="Value30" localSheetId="1">#REF!</definedName>
    <definedName name="Value30" localSheetId="6">#REF!</definedName>
    <definedName name="Value30" localSheetId="7">#REF!</definedName>
    <definedName name="Value30" localSheetId="2">#REF!</definedName>
    <definedName name="Value30" localSheetId="3">#REF!</definedName>
    <definedName name="Value30" localSheetId="5">#REF!</definedName>
    <definedName name="Value30">#REF!</definedName>
    <definedName name="Value31" localSheetId="4">#REF!</definedName>
    <definedName name="Value31" localSheetId="0">#REF!</definedName>
    <definedName name="Value31" localSheetId="1">#REF!</definedName>
    <definedName name="Value31" localSheetId="6">#REF!</definedName>
    <definedName name="Value31" localSheetId="7">#REF!</definedName>
    <definedName name="Value31" localSheetId="2">#REF!</definedName>
    <definedName name="Value31" localSheetId="3">#REF!</definedName>
    <definedName name="Value31" localSheetId="5">#REF!</definedName>
    <definedName name="Value31">#REF!</definedName>
    <definedName name="Value32" localSheetId="4">#REF!</definedName>
    <definedName name="Value32" localSheetId="0">#REF!</definedName>
    <definedName name="Value32" localSheetId="1">#REF!</definedName>
    <definedName name="Value32" localSheetId="6">#REF!</definedName>
    <definedName name="Value32" localSheetId="7">#REF!</definedName>
    <definedName name="Value32" localSheetId="2">#REF!</definedName>
    <definedName name="Value32" localSheetId="3">#REF!</definedName>
    <definedName name="Value32" localSheetId="5">#REF!</definedName>
    <definedName name="Value32">#REF!</definedName>
    <definedName name="Value33" localSheetId="4">#REF!</definedName>
    <definedName name="Value33" localSheetId="0">#REF!</definedName>
    <definedName name="Value33" localSheetId="1">#REF!</definedName>
    <definedName name="Value33" localSheetId="6">#REF!</definedName>
    <definedName name="Value33" localSheetId="7">#REF!</definedName>
    <definedName name="Value33" localSheetId="2">#REF!</definedName>
    <definedName name="Value33" localSheetId="3">#REF!</definedName>
    <definedName name="Value33" localSheetId="5">#REF!</definedName>
    <definedName name="Value33">#REF!</definedName>
    <definedName name="Value34" localSheetId="4">#REF!</definedName>
    <definedName name="Value34" localSheetId="0">#REF!</definedName>
    <definedName name="Value34" localSheetId="1">#REF!</definedName>
    <definedName name="Value34" localSheetId="6">#REF!</definedName>
    <definedName name="Value34" localSheetId="7">#REF!</definedName>
    <definedName name="Value34" localSheetId="2">#REF!</definedName>
    <definedName name="Value34" localSheetId="3">#REF!</definedName>
    <definedName name="Value34" localSheetId="5">#REF!</definedName>
    <definedName name="Value34">#REF!</definedName>
    <definedName name="Value35" localSheetId="4">#REF!</definedName>
    <definedName name="Value35" localSheetId="0">#REF!</definedName>
    <definedName name="Value35" localSheetId="1">#REF!</definedName>
    <definedName name="Value35" localSheetId="6">#REF!</definedName>
    <definedName name="Value35" localSheetId="7">#REF!</definedName>
    <definedName name="Value35" localSheetId="2">#REF!</definedName>
    <definedName name="Value35" localSheetId="3">#REF!</definedName>
    <definedName name="Value35" localSheetId="5">#REF!</definedName>
    <definedName name="Value35">#REF!</definedName>
    <definedName name="Value36" localSheetId="4">#REF!</definedName>
    <definedName name="Value36" localSheetId="0">#REF!</definedName>
    <definedName name="Value36" localSheetId="1">#REF!</definedName>
    <definedName name="Value36" localSheetId="6">#REF!</definedName>
    <definedName name="Value36" localSheetId="7">#REF!</definedName>
    <definedName name="Value36" localSheetId="2">#REF!</definedName>
    <definedName name="Value36" localSheetId="3">#REF!</definedName>
    <definedName name="Value36" localSheetId="5">#REF!</definedName>
    <definedName name="Value36">#REF!</definedName>
    <definedName name="Value37" localSheetId="4">#REF!</definedName>
    <definedName name="Value37" localSheetId="0">#REF!</definedName>
    <definedName name="Value37" localSheetId="1">#REF!</definedName>
    <definedName name="Value37" localSheetId="6">#REF!</definedName>
    <definedName name="Value37" localSheetId="7">#REF!</definedName>
    <definedName name="Value37" localSheetId="2">#REF!</definedName>
    <definedName name="Value37" localSheetId="3">#REF!</definedName>
    <definedName name="Value37" localSheetId="5">#REF!</definedName>
    <definedName name="Value37">#REF!</definedName>
    <definedName name="Value38" localSheetId="4">#REF!</definedName>
    <definedName name="Value38" localSheetId="0">#REF!</definedName>
    <definedName name="Value38" localSheetId="1">#REF!</definedName>
    <definedName name="Value38" localSheetId="6">#REF!</definedName>
    <definedName name="Value38" localSheetId="7">#REF!</definedName>
    <definedName name="Value38" localSheetId="2">#REF!</definedName>
    <definedName name="Value38" localSheetId="3">#REF!</definedName>
    <definedName name="Value38" localSheetId="5">#REF!</definedName>
    <definedName name="Value38">#REF!</definedName>
    <definedName name="Value39" localSheetId="4">#REF!</definedName>
    <definedName name="Value39" localSheetId="0">#REF!</definedName>
    <definedName name="Value39" localSheetId="1">#REF!</definedName>
    <definedName name="Value39" localSheetId="6">#REF!</definedName>
    <definedName name="Value39" localSheetId="7">#REF!</definedName>
    <definedName name="Value39" localSheetId="2">#REF!</definedName>
    <definedName name="Value39" localSheetId="3">#REF!</definedName>
    <definedName name="Value39" localSheetId="5">#REF!</definedName>
    <definedName name="Value39">#REF!</definedName>
    <definedName name="Value4" localSheetId="4">#REF!</definedName>
    <definedName name="Value4" localSheetId="0">#REF!</definedName>
    <definedName name="Value4" localSheetId="1">#REF!</definedName>
    <definedName name="Value4" localSheetId="6">#REF!</definedName>
    <definedName name="Value4" localSheetId="7">#REF!</definedName>
    <definedName name="Value4" localSheetId="2">#REF!</definedName>
    <definedName name="Value4" localSheetId="3">#REF!</definedName>
    <definedName name="Value4" localSheetId="5">#REF!</definedName>
    <definedName name="Value4">#REF!</definedName>
    <definedName name="Value40" localSheetId="4">#REF!</definedName>
    <definedName name="Value40" localSheetId="0">#REF!</definedName>
    <definedName name="Value40" localSheetId="1">#REF!</definedName>
    <definedName name="Value40" localSheetId="6">#REF!</definedName>
    <definedName name="Value40" localSheetId="7">#REF!</definedName>
    <definedName name="Value40" localSheetId="2">#REF!</definedName>
    <definedName name="Value40" localSheetId="3">#REF!</definedName>
    <definedName name="Value40" localSheetId="5">#REF!</definedName>
    <definedName name="Value40">#REF!</definedName>
    <definedName name="Value41" localSheetId="4">#REF!</definedName>
    <definedName name="Value41" localSheetId="0">#REF!</definedName>
    <definedName name="Value41" localSheetId="1">#REF!</definedName>
    <definedName name="Value41" localSheetId="6">#REF!</definedName>
    <definedName name="Value41" localSheetId="7">#REF!</definedName>
    <definedName name="Value41" localSheetId="2">#REF!</definedName>
    <definedName name="Value41" localSheetId="3">#REF!</definedName>
    <definedName name="Value41" localSheetId="5">#REF!</definedName>
    <definedName name="Value41">#REF!</definedName>
    <definedName name="Value42" localSheetId="4">#REF!</definedName>
    <definedName name="Value42" localSheetId="0">#REF!</definedName>
    <definedName name="Value42" localSheetId="1">#REF!</definedName>
    <definedName name="Value42" localSheetId="6">#REF!</definedName>
    <definedName name="Value42" localSheetId="7">#REF!</definedName>
    <definedName name="Value42" localSheetId="2">#REF!</definedName>
    <definedName name="Value42" localSheetId="3">#REF!</definedName>
    <definedName name="Value42" localSheetId="5">#REF!</definedName>
    <definedName name="Value42">#REF!</definedName>
    <definedName name="Value43" localSheetId="4">#REF!</definedName>
    <definedName name="Value43" localSheetId="0">#REF!</definedName>
    <definedName name="Value43" localSheetId="1">#REF!</definedName>
    <definedName name="Value43" localSheetId="6">#REF!</definedName>
    <definedName name="Value43" localSheetId="7">#REF!</definedName>
    <definedName name="Value43" localSheetId="2">#REF!</definedName>
    <definedName name="Value43" localSheetId="3">#REF!</definedName>
    <definedName name="Value43" localSheetId="5">#REF!</definedName>
    <definedName name="Value43">#REF!</definedName>
    <definedName name="Value44" localSheetId="4">#REF!</definedName>
    <definedName name="Value44" localSheetId="0">#REF!</definedName>
    <definedName name="Value44" localSheetId="1">#REF!</definedName>
    <definedName name="Value44" localSheetId="6">#REF!</definedName>
    <definedName name="Value44" localSheetId="7">#REF!</definedName>
    <definedName name="Value44" localSheetId="2">#REF!</definedName>
    <definedName name="Value44" localSheetId="3">#REF!</definedName>
    <definedName name="Value44" localSheetId="5">#REF!</definedName>
    <definedName name="Value44">#REF!</definedName>
    <definedName name="Value45" localSheetId="4">#REF!</definedName>
    <definedName name="Value45" localSheetId="0">#REF!</definedName>
    <definedName name="Value45" localSheetId="1">#REF!</definedName>
    <definedName name="Value45" localSheetId="6">#REF!</definedName>
    <definedName name="Value45" localSheetId="7">#REF!</definedName>
    <definedName name="Value45" localSheetId="2">#REF!</definedName>
    <definedName name="Value45" localSheetId="3">#REF!</definedName>
    <definedName name="Value45" localSheetId="5">#REF!</definedName>
    <definedName name="Value45">#REF!</definedName>
    <definedName name="Value46" localSheetId="4">#REF!</definedName>
    <definedName name="Value46" localSheetId="0">#REF!</definedName>
    <definedName name="Value46" localSheetId="1">#REF!</definedName>
    <definedName name="Value46" localSheetId="6">#REF!</definedName>
    <definedName name="Value46" localSheetId="7">#REF!</definedName>
    <definedName name="Value46" localSheetId="2">#REF!</definedName>
    <definedName name="Value46" localSheetId="3">#REF!</definedName>
    <definedName name="Value46" localSheetId="5">#REF!</definedName>
    <definedName name="Value46">#REF!</definedName>
    <definedName name="Value47" localSheetId="4">#REF!</definedName>
    <definedName name="Value47" localSheetId="0">#REF!</definedName>
    <definedName name="Value47" localSheetId="1">#REF!</definedName>
    <definedName name="Value47" localSheetId="6">#REF!</definedName>
    <definedName name="Value47" localSheetId="7">#REF!</definedName>
    <definedName name="Value47" localSheetId="2">#REF!</definedName>
    <definedName name="Value47" localSheetId="3">#REF!</definedName>
    <definedName name="Value47" localSheetId="5">#REF!</definedName>
    <definedName name="Value47">#REF!</definedName>
    <definedName name="Value48" localSheetId="4">#REF!</definedName>
    <definedName name="Value48" localSheetId="0">#REF!</definedName>
    <definedName name="Value48" localSheetId="1">#REF!</definedName>
    <definedName name="Value48" localSheetId="6">#REF!</definedName>
    <definedName name="Value48" localSheetId="7">#REF!</definedName>
    <definedName name="Value48" localSheetId="2">#REF!</definedName>
    <definedName name="Value48" localSheetId="3">#REF!</definedName>
    <definedName name="Value48" localSheetId="5">#REF!</definedName>
    <definedName name="Value48">#REF!</definedName>
    <definedName name="Value49" localSheetId="4">#REF!</definedName>
    <definedName name="Value49" localSheetId="0">#REF!</definedName>
    <definedName name="Value49" localSheetId="1">#REF!</definedName>
    <definedName name="Value49" localSheetId="6">#REF!</definedName>
    <definedName name="Value49" localSheetId="7">#REF!</definedName>
    <definedName name="Value49" localSheetId="2">#REF!</definedName>
    <definedName name="Value49" localSheetId="3">#REF!</definedName>
    <definedName name="Value49" localSheetId="5">#REF!</definedName>
    <definedName name="Value49">#REF!</definedName>
    <definedName name="Value5" localSheetId="4">#REF!</definedName>
    <definedName name="Value5" localSheetId="0">#REF!</definedName>
    <definedName name="Value5" localSheetId="1">#REF!</definedName>
    <definedName name="Value5" localSheetId="6">#REF!</definedName>
    <definedName name="Value5" localSheetId="7">#REF!</definedName>
    <definedName name="Value5" localSheetId="2">#REF!</definedName>
    <definedName name="Value5" localSheetId="3">#REF!</definedName>
    <definedName name="Value5" localSheetId="5">#REF!</definedName>
    <definedName name="Value5">#REF!</definedName>
    <definedName name="Value50" localSheetId="4">#REF!</definedName>
    <definedName name="Value50" localSheetId="0">#REF!</definedName>
    <definedName name="Value50" localSheetId="1">#REF!</definedName>
    <definedName name="Value50" localSheetId="6">#REF!</definedName>
    <definedName name="Value50" localSheetId="7">#REF!</definedName>
    <definedName name="Value50" localSheetId="2">#REF!</definedName>
    <definedName name="Value50" localSheetId="3">#REF!</definedName>
    <definedName name="Value50" localSheetId="5">#REF!</definedName>
    <definedName name="Value50">#REF!</definedName>
    <definedName name="Value51" localSheetId="4">#REF!</definedName>
    <definedName name="Value51" localSheetId="0">#REF!</definedName>
    <definedName name="Value51" localSheetId="1">#REF!</definedName>
    <definedName name="Value51" localSheetId="6">#REF!</definedName>
    <definedName name="Value51" localSheetId="7">#REF!</definedName>
    <definedName name="Value51" localSheetId="2">#REF!</definedName>
    <definedName name="Value51" localSheetId="3">#REF!</definedName>
    <definedName name="Value51" localSheetId="5">#REF!</definedName>
    <definedName name="Value51">#REF!</definedName>
    <definedName name="Value52" localSheetId="4">#REF!</definedName>
    <definedName name="Value52" localSheetId="0">#REF!</definedName>
    <definedName name="Value52" localSheetId="1">#REF!</definedName>
    <definedName name="Value52" localSheetId="6">#REF!</definedName>
    <definedName name="Value52" localSheetId="7">#REF!</definedName>
    <definedName name="Value52" localSheetId="2">#REF!</definedName>
    <definedName name="Value52" localSheetId="3">#REF!</definedName>
    <definedName name="Value52" localSheetId="5">#REF!</definedName>
    <definedName name="Value52">#REF!</definedName>
    <definedName name="Value53" localSheetId="4">#REF!</definedName>
    <definedName name="Value53" localSheetId="0">#REF!</definedName>
    <definedName name="Value53" localSheetId="1">#REF!</definedName>
    <definedName name="Value53" localSheetId="6">#REF!</definedName>
    <definedName name="Value53" localSheetId="7">#REF!</definedName>
    <definedName name="Value53" localSheetId="2">#REF!</definedName>
    <definedName name="Value53" localSheetId="3">#REF!</definedName>
    <definedName name="Value53" localSheetId="5">#REF!</definedName>
    <definedName name="Value53">#REF!</definedName>
    <definedName name="Value54" localSheetId="4">#REF!</definedName>
    <definedName name="Value54" localSheetId="0">#REF!</definedName>
    <definedName name="Value54" localSheetId="1">#REF!</definedName>
    <definedName name="Value54" localSheetId="6">#REF!</definedName>
    <definedName name="Value54" localSheetId="7">#REF!</definedName>
    <definedName name="Value54" localSheetId="2">#REF!</definedName>
    <definedName name="Value54" localSheetId="3">#REF!</definedName>
    <definedName name="Value54" localSheetId="5">#REF!</definedName>
    <definedName name="Value54">#REF!</definedName>
    <definedName name="Value55" localSheetId="4">#REF!</definedName>
    <definedName name="Value55" localSheetId="0">#REF!</definedName>
    <definedName name="Value55" localSheetId="1">#REF!</definedName>
    <definedName name="Value55" localSheetId="6">#REF!</definedName>
    <definedName name="Value55" localSheetId="7">#REF!</definedName>
    <definedName name="Value55" localSheetId="2">#REF!</definedName>
    <definedName name="Value55" localSheetId="3">#REF!</definedName>
    <definedName name="Value55" localSheetId="5">#REF!</definedName>
    <definedName name="Value55">#REF!</definedName>
    <definedName name="Value6" localSheetId="4">#REF!</definedName>
    <definedName name="Value6" localSheetId="0">#REF!</definedName>
    <definedName name="Value6" localSheetId="1">#REF!</definedName>
    <definedName name="Value6" localSheetId="6">#REF!</definedName>
    <definedName name="Value6" localSheetId="7">#REF!</definedName>
    <definedName name="Value6" localSheetId="2">#REF!</definedName>
    <definedName name="Value6" localSheetId="3">#REF!</definedName>
    <definedName name="Value6" localSheetId="5">#REF!</definedName>
    <definedName name="Value6">#REF!</definedName>
    <definedName name="Value7" localSheetId="4">#REF!</definedName>
    <definedName name="Value7" localSheetId="0">#REF!</definedName>
    <definedName name="Value7" localSheetId="1">#REF!</definedName>
    <definedName name="Value7" localSheetId="6">#REF!</definedName>
    <definedName name="Value7" localSheetId="7">#REF!</definedName>
    <definedName name="Value7" localSheetId="2">#REF!</definedName>
    <definedName name="Value7" localSheetId="3">#REF!</definedName>
    <definedName name="Value7" localSheetId="5">#REF!</definedName>
    <definedName name="Value7">#REF!</definedName>
    <definedName name="Value8" localSheetId="4">#REF!</definedName>
    <definedName name="Value8" localSheetId="0">#REF!</definedName>
    <definedName name="Value8" localSheetId="1">#REF!</definedName>
    <definedName name="Value8" localSheetId="6">#REF!</definedName>
    <definedName name="Value8" localSheetId="7">#REF!</definedName>
    <definedName name="Value8" localSheetId="2">#REF!</definedName>
    <definedName name="Value8" localSheetId="3">#REF!</definedName>
    <definedName name="Value8" localSheetId="5">#REF!</definedName>
    <definedName name="Value8">#REF!</definedName>
    <definedName name="Value9" localSheetId="4">#REF!</definedName>
    <definedName name="Value9" localSheetId="0">#REF!</definedName>
    <definedName name="Value9" localSheetId="1">#REF!</definedName>
    <definedName name="Value9" localSheetId="6">#REF!</definedName>
    <definedName name="Value9" localSheetId="7">#REF!</definedName>
    <definedName name="Value9" localSheetId="2">#REF!</definedName>
    <definedName name="Value9" localSheetId="3">#REF!</definedName>
    <definedName name="Value9" localSheetId="5">#REF!</definedName>
    <definedName name="Value9">#REF!</definedName>
    <definedName name="VARIINST" localSheetId="4">#REF!</definedName>
    <definedName name="VARIINST" localSheetId="0">#REF!</definedName>
    <definedName name="VARIINST" localSheetId="1">#REF!</definedName>
    <definedName name="VARIINST" localSheetId="6">#REF!</definedName>
    <definedName name="VARIINST" localSheetId="7">#REF!</definedName>
    <definedName name="VARIINST" localSheetId="2">#REF!</definedName>
    <definedName name="VARIINST" localSheetId="3">#REF!</definedName>
    <definedName name="VARIINST" localSheetId="5">#REF!</definedName>
    <definedName name="VARIINST">#REF!</definedName>
    <definedName name="VARIPURC" localSheetId="4">#REF!</definedName>
    <definedName name="VARIPURC" localSheetId="0">#REF!</definedName>
    <definedName name="VARIPURC" localSheetId="1">#REF!</definedName>
    <definedName name="VARIPURC" localSheetId="6">#REF!</definedName>
    <definedName name="VARIPURC" localSheetId="7">#REF!</definedName>
    <definedName name="VARIPURC" localSheetId="2">#REF!</definedName>
    <definedName name="VARIPURC" localSheetId="3">#REF!</definedName>
    <definedName name="VARIPURC" localSheetId="5">#REF!</definedName>
    <definedName name="VARIPURC">#REF!</definedName>
    <definedName name="vbtchongnuocm300" localSheetId="4">#REF!</definedName>
    <definedName name="vbtchongnuocm300" localSheetId="0">#REF!</definedName>
    <definedName name="vbtchongnuocm300" localSheetId="1">#REF!</definedName>
    <definedName name="vbtchongnuocm300" localSheetId="6">#REF!</definedName>
    <definedName name="vbtchongnuocm300" localSheetId="7">#REF!</definedName>
    <definedName name="vbtchongnuocm300" localSheetId="2">#REF!</definedName>
    <definedName name="vbtchongnuocm300" localSheetId="3">#REF!</definedName>
    <definedName name="vbtchongnuocm300" localSheetId="5">#REF!</definedName>
    <definedName name="vbtchongnuocm300">#REF!</definedName>
    <definedName name="vbtm150" localSheetId="4">#REF!</definedName>
    <definedName name="vbtm150" localSheetId="0">#REF!</definedName>
    <definedName name="vbtm150" localSheetId="1">#REF!</definedName>
    <definedName name="vbtm150" localSheetId="6">#REF!</definedName>
    <definedName name="vbtm150" localSheetId="7">#REF!</definedName>
    <definedName name="vbtm150" localSheetId="2">#REF!</definedName>
    <definedName name="vbtm150" localSheetId="3">#REF!</definedName>
    <definedName name="vbtm150" localSheetId="5">#REF!</definedName>
    <definedName name="vbtm150">#REF!</definedName>
    <definedName name="vbtm300" localSheetId="4">#REF!</definedName>
    <definedName name="vbtm300" localSheetId="0">#REF!</definedName>
    <definedName name="vbtm300" localSheetId="1">#REF!</definedName>
    <definedName name="vbtm300" localSheetId="6">#REF!</definedName>
    <definedName name="vbtm300" localSheetId="7">#REF!</definedName>
    <definedName name="vbtm300" localSheetId="2">#REF!</definedName>
    <definedName name="vbtm300" localSheetId="3">#REF!</definedName>
    <definedName name="vbtm300" localSheetId="5">#REF!</definedName>
    <definedName name="vbtm300">#REF!</definedName>
    <definedName name="vbtm400" localSheetId="4">#REF!</definedName>
    <definedName name="vbtm400" localSheetId="0">#REF!</definedName>
    <definedName name="vbtm400" localSheetId="1">#REF!</definedName>
    <definedName name="vbtm400" localSheetId="6">#REF!</definedName>
    <definedName name="vbtm400" localSheetId="7">#REF!</definedName>
    <definedName name="vbtm400" localSheetId="2">#REF!</definedName>
    <definedName name="vbtm400" localSheetId="3">#REF!</definedName>
    <definedName name="vbtm400" localSheetId="5">#REF!</definedName>
    <definedName name="vbtm400">#REF!</definedName>
    <definedName name="vc3.">'[8]CT  PL'!$B$125:$H$125</definedName>
    <definedName name="vca">'[8]CT  PL'!$B$25:$H$25</definedName>
    <definedName name="vccot" localSheetId="4">#REF!</definedName>
    <definedName name="vccot" localSheetId="0">#REF!</definedName>
    <definedName name="vccot" localSheetId="1">#REF!</definedName>
    <definedName name="vccot" localSheetId="6">#REF!</definedName>
    <definedName name="vccot" localSheetId="7">#REF!</definedName>
    <definedName name="vccot" localSheetId="2">#REF!</definedName>
    <definedName name="vccot" localSheetId="3">#REF!</definedName>
    <definedName name="vccot" localSheetId="5">#REF!</definedName>
    <definedName name="vccot">#REF!</definedName>
    <definedName name="vccot.">'[8]CT  PL'!$B$8:$H$8</definedName>
    <definedName name="vcdbt">'[8]CT Thang Mo'!$B$220:$I$220</definedName>
    <definedName name="vcdc." localSheetId="4">'[73]Chi tiet'!#REF!</definedName>
    <definedName name="vcdc." localSheetId="0">'[73]Chi tiet'!#REF!</definedName>
    <definedName name="vcdc." localSheetId="1">'[73]Chi tiet'!#REF!</definedName>
    <definedName name="vcdc." localSheetId="6">'[74]Chi tiet'!#REF!</definedName>
    <definedName name="vcdc." localSheetId="7">'[74]Chi tiet'!#REF!</definedName>
    <definedName name="vcdc." localSheetId="2">'[74]Chi tiet'!#REF!</definedName>
    <definedName name="vcdc." localSheetId="3">'[73]Chi tiet'!#REF!</definedName>
    <definedName name="vcdc." localSheetId="5">'[74]Chi tiet'!#REF!</definedName>
    <definedName name="vcdc.">'[73]Chi tiet'!#REF!</definedName>
    <definedName name="vcdd">'[8]CT Thang Mo'!$B$182:$H$182</definedName>
    <definedName name="VCDD1P" localSheetId="4">'[39]KPVC-BD '!#REF!</definedName>
    <definedName name="VCDD1P" localSheetId="0">'[39]KPVC-BD '!#REF!</definedName>
    <definedName name="VCDD1P" localSheetId="1">'[39]KPVC-BD '!#REF!</definedName>
    <definedName name="VCDD1P" localSheetId="6">'[39]KPVC-BD '!#REF!</definedName>
    <definedName name="VCDD1P" localSheetId="7">'[39]KPVC-BD '!#REF!</definedName>
    <definedName name="VCDD1P" localSheetId="2">'[39]KPVC-BD '!#REF!</definedName>
    <definedName name="VCDD1P" localSheetId="3">'[39]KPVC-BD '!#REF!</definedName>
    <definedName name="VCDD1P" localSheetId="5">'[39]KPVC-BD '!#REF!</definedName>
    <definedName name="VCDD1P">'[39]KPVC-BD '!#REF!</definedName>
    <definedName name="VCDD3p" localSheetId="4">'[39]KPVC-BD '!#REF!</definedName>
    <definedName name="VCDD3p" localSheetId="0">'[39]KPVC-BD '!#REF!</definedName>
    <definedName name="VCDD3p" localSheetId="1">'[39]KPVC-BD '!#REF!</definedName>
    <definedName name="VCDD3p" localSheetId="6">'[39]KPVC-BD '!#REF!</definedName>
    <definedName name="VCDD3p" localSheetId="7">'[39]KPVC-BD '!#REF!</definedName>
    <definedName name="VCDD3p" localSheetId="2">'[39]KPVC-BD '!#REF!</definedName>
    <definedName name="VCDD3p" localSheetId="3">'[39]KPVC-BD '!#REF!</definedName>
    <definedName name="VCDD3p" localSheetId="5">'[39]KPVC-BD '!#REF!</definedName>
    <definedName name="VCDD3p">'[39]KPVC-BD '!#REF!</definedName>
    <definedName name="VCDDCT3p" localSheetId="4">'[39]KPVC-BD '!#REF!</definedName>
    <definedName name="VCDDCT3p" localSheetId="0">'[39]KPVC-BD '!#REF!</definedName>
    <definedName name="VCDDCT3p" localSheetId="1">'[39]KPVC-BD '!#REF!</definedName>
    <definedName name="VCDDCT3p" localSheetId="6">'[39]KPVC-BD '!#REF!</definedName>
    <definedName name="VCDDCT3p" localSheetId="7">'[39]KPVC-BD '!#REF!</definedName>
    <definedName name="VCDDCT3p" localSheetId="2">'[39]KPVC-BD '!#REF!</definedName>
    <definedName name="VCDDCT3p" localSheetId="3">'[39]KPVC-BD '!#REF!</definedName>
    <definedName name="VCDDCT3p" localSheetId="5">'[39]KPVC-BD '!#REF!</definedName>
    <definedName name="VCDDCT3p">'[39]KPVC-BD '!#REF!</definedName>
    <definedName name="VCDDMBA" localSheetId="4">'[75]KPVC-BD '!#REF!</definedName>
    <definedName name="VCDDMBA" localSheetId="0">'[75]KPVC-BD '!#REF!</definedName>
    <definedName name="VCDDMBA" localSheetId="1">'[75]KPVC-BD '!#REF!</definedName>
    <definedName name="VCDDMBA" localSheetId="6">'[75]KPVC-BD '!#REF!</definedName>
    <definedName name="VCDDMBA" localSheetId="7">'[75]KPVC-BD '!#REF!</definedName>
    <definedName name="VCDDMBA" localSheetId="2">'[75]KPVC-BD '!#REF!</definedName>
    <definedName name="VCDDMBA" localSheetId="3">'[75]KPVC-BD '!#REF!</definedName>
    <definedName name="VCDDMBA" localSheetId="5">'[75]KPVC-BD '!#REF!</definedName>
    <definedName name="VCDDMBA">'[75]KPVC-BD '!#REF!</definedName>
    <definedName name="vcdt">'[8]CT Thang Mo'!$B$406:$I$406</definedName>
    <definedName name="vcdtb">'[8]CT Thang Mo'!$B$432:$I$432</definedName>
    <definedName name="VCHT" localSheetId="4">#REF!</definedName>
    <definedName name="VCHT" localSheetId="0">#REF!</definedName>
    <definedName name="VCHT" localSheetId="1">#REF!</definedName>
    <definedName name="VCHT" localSheetId="6">#REF!</definedName>
    <definedName name="VCHT" localSheetId="7">#REF!</definedName>
    <definedName name="VCHT" localSheetId="2">#REF!</definedName>
    <definedName name="VCHT" localSheetId="3">#REF!</definedName>
    <definedName name="VCHT" localSheetId="5">#REF!</definedName>
    <definedName name="VCHT">#REF!</definedName>
    <definedName name="vctb" localSheetId="4">#REF!</definedName>
    <definedName name="vctb" localSheetId="0">#REF!</definedName>
    <definedName name="vctb" localSheetId="1">#REF!</definedName>
    <definedName name="vctb" localSheetId="6">#REF!</definedName>
    <definedName name="vctb" localSheetId="7">#REF!</definedName>
    <definedName name="vctb" localSheetId="2">#REF!</definedName>
    <definedName name="vctb" localSheetId="3">#REF!</definedName>
    <definedName name="vctb" localSheetId="5">#REF!</definedName>
    <definedName name="vctb">#REF!</definedName>
    <definedName name="vctt">'[8]CT  PL'!$B$288:$H$288</definedName>
    <definedName name="VCVBT1" localSheetId="4">#REF!</definedName>
    <definedName name="VCVBT1" localSheetId="0">#REF!</definedName>
    <definedName name="VCVBT1" localSheetId="1">#REF!</definedName>
    <definedName name="VCVBT1" localSheetId="6">#REF!</definedName>
    <definedName name="VCVBT1" localSheetId="7">#REF!</definedName>
    <definedName name="VCVBT1" localSheetId="2">#REF!</definedName>
    <definedName name="VCVBT1" localSheetId="3">#REF!</definedName>
    <definedName name="VCVBT1" localSheetId="5">#REF!</definedName>
    <definedName name="VCVBT1">#REF!</definedName>
    <definedName name="VCVBT2" localSheetId="4">#REF!</definedName>
    <definedName name="VCVBT2" localSheetId="0">#REF!</definedName>
    <definedName name="VCVBT2" localSheetId="1">#REF!</definedName>
    <definedName name="VCVBT2" localSheetId="6">#REF!</definedName>
    <definedName name="VCVBT2" localSheetId="7">#REF!</definedName>
    <definedName name="VCVBT2" localSheetId="2">#REF!</definedName>
    <definedName name="VCVBT2" localSheetId="3">#REF!</definedName>
    <definedName name="VCVBT2" localSheetId="5">#REF!</definedName>
    <definedName name="VCVBT2">#REF!</definedName>
    <definedName name="vd3p" localSheetId="4">#REF!</definedName>
    <definedName name="vd3p" localSheetId="0">#REF!</definedName>
    <definedName name="vd3p" localSheetId="1">#REF!</definedName>
    <definedName name="vd3p" localSheetId="6">#REF!</definedName>
    <definedName name="vd3p" localSheetId="7">#REF!</definedName>
    <definedName name="vd3p" localSheetId="2">#REF!</definedName>
    <definedName name="vd3p" localSheetId="3">#REF!</definedName>
    <definedName name="vd3p" localSheetId="5">#REF!</definedName>
    <definedName name="vd3p">#REF!</definedName>
    <definedName name="VDCLY" localSheetId="4">[18]QMCT!#REF!</definedName>
    <definedName name="VDCLY" localSheetId="0">[18]QMCT!#REF!</definedName>
    <definedName name="VDCLY" localSheetId="1">[18]QMCT!#REF!</definedName>
    <definedName name="VDCLY" localSheetId="6">[18]QMCT!#REF!</definedName>
    <definedName name="VDCLY" localSheetId="7">[18]QMCT!#REF!</definedName>
    <definedName name="VDCLY" localSheetId="2">[18]QMCT!#REF!</definedName>
    <definedName name="VDCLY" localSheetId="3">[18]QMCT!#REF!</definedName>
    <definedName name="VDCLY" localSheetId="5">[18]QMCT!#REF!</definedName>
    <definedName name="VDCLY">[18]QMCT!#REF!</definedName>
    <definedName name="vkcauthang" localSheetId="4">#REF!</definedName>
    <definedName name="vkcauthang" localSheetId="0">#REF!</definedName>
    <definedName name="vkcauthang" localSheetId="1">#REF!</definedName>
    <definedName name="vkcauthang" localSheetId="6">#REF!</definedName>
    <definedName name="vkcauthang" localSheetId="7">#REF!</definedName>
    <definedName name="vkcauthang" localSheetId="2">#REF!</definedName>
    <definedName name="vkcauthang" localSheetId="3">#REF!</definedName>
    <definedName name="vkcauthang" localSheetId="5">#REF!</definedName>
    <definedName name="vkcauthang">#REF!</definedName>
    <definedName name="vksan" localSheetId="4">#REF!</definedName>
    <definedName name="vksan" localSheetId="0">#REF!</definedName>
    <definedName name="vksan" localSheetId="1">#REF!</definedName>
    <definedName name="vksan" localSheetId="6">#REF!</definedName>
    <definedName name="vksan" localSheetId="7">#REF!</definedName>
    <definedName name="vksan" localSheetId="2">#REF!</definedName>
    <definedName name="vksan" localSheetId="3">#REF!</definedName>
    <definedName name="vksan" localSheetId="5">#REF!</definedName>
    <definedName name="vksan">#REF!</definedName>
    <definedName name="vl" localSheetId="4">#REF!</definedName>
    <definedName name="vl" localSheetId="0">#REF!</definedName>
    <definedName name="vl" localSheetId="1">#REF!</definedName>
    <definedName name="vl" localSheetId="6">#REF!</definedName>
    <definedName name="vl" localSheetId="7">#REF!</definedName>
    <definedName name="vl" localSheetId="2">#REF!</definedName>
    <definedName name="vl" localSheetId="3">#REF!</definedName>
    <definedName name="vl" localSheetId="5">#REF!</definedName>
    <definedName name="vl">#REF!</definedName>
    <definedName name="vl1p" localSheetId="4">'[17]TONG HOP VL-NC'!#REF!</definedName>
    <definedName name="vl1p" localSheetId="0">'[17]TONG HOP VL-NC'!#REF!</definedName>
    <definedName name="vl1p" localSheetId="1">'[17]TONG HOP VL-NC'!#REF!</definedName>
    <definedName name="vl1p" localSheetId="6">'[17]TONG HOP VL-NC'!#REF!</definedName>
    <definedName name="vl1p" localSheetId="7">'[17]TONG HOP VL-NC'!#REF!</definedName>
    <definedName name="vl1p" localSheetId="2">'[17]TONG HOP VL-NC'!#REF!</definedName>
    <definedName name="vl1p" localSheetId="3">'[17]TONG HOP VL-NC'!#REF!</definedName>
    <definedName name="vl1p" localSheetId="5">'[17]TONG HOP VL-NC'!#REF!</definedName>
    <definedName name="vl1p">'[17]TONG HOP VL-NC'!#REF!</definedName>
    <definedName name="vl3p" localSheetId="4">#REF!</definedName>
    <definedName name="vl3p" localSheetId="0">#REF!</definedName>
    <definedName name="vl3p" localSheetId="1">#REF!</definedName>
    <definedName name="vl3p" localSheetId="6">#REF!</definedName>
    <definedName name="vl3p" localSheetId="7">#REF!</definedName>
    <definedName name="vl3p" localSheetId="2">#REF!</definedName>
    <definedName name="vl3p" localSheetId="3">#REF!</definedName>
    <definedName name="vl3p" localSheetId="5">#REF!</definedName>
    <definedName name="vl3p">#REF!</definedName>
    <definedName name="Vlcap0.7" localSheetId="4">#REF!</definedName>
    <definedName name="Vlcap0.7" localSheetId="0">#REF!</definedName>
    <definedName name="Vlcap0.7" localSheetId="1">#REF!</definedName>
    <definedName name="Vlcap0.7" localSheetId="6">#REF!</definedName>
    <definedName name="Vlcap0.7" localSheetId="7">#REF!</definedName>
    <definedName name="Vlcap0.7" localSheetId="2">#REF!</definedName>
    <definedName name="Vlcap0.7" localSheetId="3">#REF!</definedName>
    <definedName name="Vlcap0.7" localSheetId="5">#REF!</definedName>
    <definedName name="Vlcap0.7">#REF!</definedName>
    <definedName name="VLcap1" localSheetId="4">#REF!</definedName>
    <definedName name="VLcap1" localSheetId="0">#REF!</definedName>
    <definedName name="VLcap1" localSheetId="1">#REF!</definedName>
    <definedName name="VLcap1" localSheetId="6">#REF!</definedName>
    <definedName name="VLcap1" localSheetId="7">#REF!</definedName>
    <definedName name="VLcap1" localSheetId="2">#REF!</definedName>
    <definedName name="VLcap1" localSheetId="3">#REF!</definedName>
    <definedName name="VLcap1" localSheetId="5">#REF!</definedName>
    <definedName name="VLcap1">#REF!</definedName>
    <definedName name="VLCT3p" localSheetId="4">#REF!</definedName>
    <definedName name="VLCT3p" localSheetId="0">#REF!</definedName>
    <definedName name="VLCT3p" localSheetId="1">#REF!</definedName>
    <definedName name="VLCT3p" localSheetId="6">#REF!</definedName>
    <definedName name="VLCT3p" localSheetId="7">#REF!</definedName>
    <definedName name="VLCT3p" localSheetId="2">#REF!</definedName>
    <definedName name="VLCT3p" localSheetId="3">#REF!</definedName>
    <definedName name="VLCT3p" localSheetId="5">#REF!</definedName>
    <definedName name="VLCT3p">#REF!</definedName>
    <definedName name="vldd" localSheetId="4">'[7]TH XL'!#REF!</definedName>
    <definedName name="vldd" localSheetId="0">'[7]TH XL'!#REF!</definedName>
    <definedName name="vldd" localSheetId="1">'[7]TH XL'!#REF!</definedName>
    <definedName name="vldd" localSheetId="6">'[7]TH XL'!#REF!</definedName>
    <definedName name="vldd" localSheetId="7">'[7]TH XL'!#REF!</definedName>
    <definedName name="vldd" localSheetId="2">'[7]TH XL'!#REF!</definedName>
    <definedName name="vldd" localSheetId="3">'[7]TH XL'!#REF!</definedName>
    <definedName name="vldd" localSheetId="5">'[7]TH XL'!#REF!</definedName>
    <definedName name="vldd">'[7]TH XL'!#REF!</definedName>
    <definedName name="vldn400" localSheetId="4">#REF!</definedName>
    <definedName name="vldn400" localSheetId="0">#REF!</definedName>
    <definedName name="vldn400" localSheetId="1">#REF!</definedName>
    <definedName name="vldn400" localSheetId="6">#REF!</definedName>
    <definedName name="vldn400" localSheetId="7">#REF!</definedName>
    <definedName name="vldn400" localSheetId="2">#REF!</definedName>
    <definedName name="vldn400" localSheetId="3">#REF!</definedName>
    <definedName name="vldn400" localSheetId="5">#REF!</definedName>
    <definedName name="vldn400">#REF!</definedName>
    <definedName name="vldn600" localSheetId="4">#REF!</definedName>
    <definedName name="vldn600" localSheetId="0">#REF!</definedName>
    <definedName name="vldn600" localSheetId="1">#REF!</definedName>
    <definedName name="vldn600" localSheetId="6">#REF!</definedName>
    <definedName name="vldn600" localSheetId="7">#REF!</definedName>
    <definedName name="vldn600" localSheetId="2">#REF!</definedName>
    <definedName name="vldn600" localSheetId="3">#REF!</definedName>
    <definedName name="vldn600" localSheetId="5">#REF!</definedName>
    <definedName name="vldn600">#REF!</definedName>
    <definedName name="VLHC" localSheetId="6">[63]TNHCHINH!$I$38</definedName>
    <definedName name="VLHC" localSheetId="7">[63]TNHCHINH!$I$38</definedName>
    <definedName name="VLHC" localSheetId="2">[63]TNHCHINH!$I$38</definedName>
    <definedName name="VLHC" localSheetId="5">[63]TNHCHINH!$I$38</definedName>
    <definedName name="VLHC">[64]TNHCHINH!$I$38</definedName>
    <definedName name="vltr" localSheetId="4">'[7]TH XL'!#REF!</definedName>
    <definedName name="vltr" localSheetId="0">'[7]TH XL'!#REF!</definedName>
    <definedName name="vltr" localSheetId="1">'[7]TH XL'!#REF!</definedName>
    <definedName name="vltr" localSheetId="6">'[7]TH XL'!#REF!</definedName>
    <definedName name="vltr" localSheetId="7">'[7]TH XL'!#REF!</definedName>
    <definedName name="vltr" localSheetId="2">'[7]TH XL'!#REF!</definedName>
    <definedName name="vltr" localSheetId="3">'[7]TH XL'!#REF!</definedName>
    <definedName name="vltr" localSheetId="5">'[7]TH XL'!#REF!</definedName>
    <definedName name="vltr">'[7]TH XL'!#REF!</definedName>
    <definedName name="vltram" localSheetId="4">#REF!</definedName>
    <definedName name="vltram" localSheetId="0">#REF!</definedName>
    <definedName name="vltram" localSheetId="1">#REF!</definedName>
    <definedName name="vltram" localSheetId="6">#REF!</definedName>
    <definedName name="vltram" localSheetId="7">#REF!</definedName>
    <definedName name="vltram" localSheetId="2">#REF!</definedName>
    <definedName name="vltram" localSheetId="3">#REF!</definedName>
    <definedName name="vltram" localSheetId="5">#REF!</definedName>
    <definedName name="vltram">#REF!</definedName>
    <definedName name="voi" localSheetId="4">'[76]Gia vat tu'!#REF!</definedName>
    <definedName name="voi" localSheetId="0">'[76]Gia vat tu'!#REF!</definedName>
    <definedName name="voi" localSheetId="1">'[76]Gia vat tu'!#REF!</definedName>
    <definedName name="voi" localSheetId="6">'[76]Gia vat tu'!#REF!</definedName>
    <definedName name="voi" localSheetId="7">'[76]Gia vat tu'!#REF!</definedName>
    <definedName name="voi" localSheetId="2">'[76]Gia vat tu'!#REF!</definedName>
    <definedName name="voi" localSheetId="3">'[76]Gia vat tu'!#REF!</definedName>
    <definedName name="voi" localSheetId="5">'[76]Gia vat tu'!#REF!</definedName>
    <definedName name="voi">'[76]Gia vat tu'!#REF!</definedName>
    <definedName name="vr3p" localSheetId="4">#REF!</definedName>
    <definedName name="vr3p" localSheetId="0">#REF!</definedName>
    <definedName name="vr3p" localSheetId="1">#REF!</definedName>
    <definedName name="vr3p" localSheetId="6">#REF!</definedName>
    <definedName name="vr3p" localSheetId="7">#REF!</definedName>
    <definedName name="vr3p" localSheetId="2">#REF!</definedName>
    <definedName name="vr3p" localSheetId="3">#REF!</definedName>
    <definedName name="vr3p" localSheetId="5">#REF!</definedName>
    <definedName name="vr3p">#REF!</definedName>
    <definedName name="vt1pbs" localSheetId="4">'[7]lam-moi'!#REF!</definedName>
    <definedName name="vt1pbs" localSheetId="0">'[7]lam-moi'!#REF!</definedName>
    <definedName name="vt1pbs" localSheetId="1">'[7]lam-moi'!#REF!</definedName>
    <definedName name="vt1pbs" localSheetId="6">'[7]lam-moi'!#REF!</definedName>
    <definedName name="vt1pbs" localSheetId="7">'[7]lam-moi'!#REF!</definedName>
    <definedName name="vt1pbs" localSheetId="2">'[7]lam-moi'!#REF!</definedName>
    <definedName name="vt1pbs" localSheetId="3">'[7]lam-moi'!#REF!</definedName>
    <definedName name="vt1pbs" localSheetId="5">'[7]lam-moi'!#REF!</definedName>
    <definedName name="vt1pbs">'[7]lam-moi'!#REF!</definedName>
    <definedName name="vtbs" localSheetId="4">'[7]lam-moi'!#REF!</definedName>
    <definedName name="vtbs" localSheetId="0">'[7]lam-moi'!#REF!</definedName>
    <definedName name="vtbs" localSheetId="1">'[7]lam-moi'!#REF!</definedName>
    <definedName name="vtbs" localSheetId="6">'[7]lam-moi'!#REF!</definedName>
    <definedName name="vtbs" localSheetId="7">'[7]lam-moi'!#REF!</definedName>
    <definedName name="vtbs" localSheetId="2">'[7]lam-moi'!#REF!</definedName>
    <definedName name="vtbs" localSheetId="3">'[7]lam-moi'!#REF!</definedName>
    <definedName name="vtbs" localSheetId="5">'[7]lam-moi'!#REF!</definedName>
    <definedName name="vtbs">'[7]lam-moi'!#REF!</definedName>
    <definedName name="W" localSheetId="4">#REF!</definedName>
    <definedName name="W" localSheetId="0">#REF!</definedName>
    <definedName name="W" localSheetId="1">#REF!</definedName>
    <definedName name="W" localSheetId="6">#REF!</definedName>
    <definedName name="W" localSheetId="7">#REF!</definedName>
    <definedName name="W" localSheetId="2">#REF!</definedName>
    <definedName name="W" localSheetId="3">#REF!</definedName>
    <definedName name="W" localSheetId="5">#REF!</definedName>
    <definedName name="W">#REF!</definedName>
    <definedName name="x" localSheetId="4">#REF!</definedName>
    <definedName name="x" localSheetId="0">#REF!</definedName>
    <definedName name="x" localSheetId="1">#REF!</definedName>
    <definedName name="x" localSheetId="6">#REF!</definedName>
    <definedName name="x" localSheetId="7">#REF!</definedName>
    <definedName name="x" localSheetId="2">#REF!</definedName>
    <definedName name="x" localSheetId="3">#REF!</definedName>
    <definedName name="x" localSheetId="5">#REF!</definedName>
    <definedName name="x">#REF!</definedName>
    <definedName name="x17dnc" localSheetId="4">[7]chitiet!#REF!</definedName>
    <definedName name="x17dnc" localSheetId="0">[7]chitiet!#REF!</definedName>
    <definedName name="x17dnc" localSheetId="1">[7]chitiet!#REF!</definedName>
    <definedName name="x17dnc" localSheetId="6">[7]chitiet!#REF!</definedName>
    <definedName name="x17dnc" localSheetId="7">[7]chitiet!#REF!</definedName>
    <definedName name="x17dnc" localSheetId="2">[7]chitiet!#REF!</definedName>
    <definedName name="x17dnc" localSheetId="3">[7]chitiet!#REF!</definedName>
    <definedName name="x17dnc" localSheetId="5">[7]chitiet!#REF!</definedName>
    <definedName name="x17dnc">[7]chitiet!#REF!</definedName>
    <definedName name="x17dvl" localSheetId="4">[7]chitiet!#REF!</definedName>
    <definedName name="x17dvl" localSheetId="0">[7]chitiet!#REF!</definedName>
    <definedName name="x17dvl" localSheetId="1">[7]chitiet!#REF!</definedName>
    <definedName name="x17dvl" localSheetId="6">[7]chitiet!#REF!</definedName>
    <definedName name="x17dvl" localSheetId="7">[7]chitiet!#REF!</definedName>
    <definedName name="x17dvl" localSheetId="2">[7]chitiet!#REF!</definedName>
    <definedName name="x17dvl" localSheetId="3">[7]chitiet!#REF!</definedName>
    <definedName name="x17dvl" localSheetId="5">[7]chitiet!#REF!</definedName>
    <definedName name="x17dvl">[7]chitiet!#REF!</definedName>
    <definedName name="x17knc" localSheetId="4">[7]chitiet!#REF!</definedName>
    <definedName name="x17knc" localSheetId="0">[7]chitiet!#REF!</definedName>
    <definedName name="x17knc" localSheetId="1">[7]chitiet!#REF!</definedName>
    <definedName name="x17knc" localSheetId="6">[7]chitiet!#REF!</definedName>
    <definedName name="x17knc" localSheetId="7">[7]chitiet!#REF!</definedName>
    <definedName name="x17knc" localSheetId="2">[7]chitiet!#REF!</definedName>
    <definedName name="x17knc" localSheetId="3">[7]chitiet!#REF!</definedName>
    <definedName name="x17knc" localSheetId="5">[7]chitiet!#REF!</definedName>
    <definedName name="x17knc">[7]chitiet!#REF!</definedName>
    <definedName name="x17kvl" localSheetId="4">[7]chitiet!#REF!</definedName>
    <definedName name="x17kvl" localSheetId="0">[7]chitiet!#REF!</definedName>
    <definedName name="x17kvl" localSheetId="1">[7]chitiet!#REF!</definedName>
    <definedName name="x17kvl" localSheetId="6">[7]chitiet!#REF!</definedName>
    <definedName name="x17kvl" localSheetId="7">[7]chitiet!#REF!</definedName>
    <definedName name="x17kvl" localSheetId="2">[7]chitiet!#REF!</definedName>
    <definedName name="x17kvl" localSheetId="3">[7]chitiet!#REF!</definedName>
    <definedName name="x17kvl" localSheetId="5">[7]chitiet!#REF!</definedName>
    <definedName name="x17kvl">[7]chitiet!#REF!</definedName>
    <definedName name="X1pFCOnc" localSheetId="4">'[39]CHITIET VL-NC-TT -1p'!#REF!</definedName>
    <definedName name="X1pFCOnc" localSheetId="0">'[39]CHITIET VL-NC-TT -1p'!#REF!</definedName>
    <definedName name="X1pFCOnc" localSheetId="1">'[39]CHITIET VL-NC-TT -1p'!#REF!</definedName>
    <definedName name="X1pFCOnc" localSheetId="6">'[39]CHITIET VL-NC-TT -1p'!#REF!</definedName>
    <definedName name="X1pFCOnc" localSheetId="7">'[39]CHITIET VL-NC-TT -1p'!#REF!</definedName>
    <definedName name="X1pFCOnc" localSheetId="2">'[39]CHITIET VL-NC-TT -1p'!#REF!</definedName>
    <definedName name="X1pFCOnc" localSheetId="3">'[39]CHITIET VL-NC-TT -1p'!#REF!</definedName>
    <definedName name="X1pFCOnc" localSheetId="5">'[39]CHITIET VL-NC-TT -1p'!#REF!</definedName>
    <definedName name="X1pFCOnc">'[39]CHITIET VL-NC-TT -1p'!#REF!</definedName>
    <definedName name="X1pFCOvc" localSheetId="4">'[39]CHITIET VL-NC-TT -1p'!#REF!</definedName>
    <definedName name="X1pFCOvc" localSheetId="0">'[39]CHITIET VL-NC-TT -1p'!#REF!</definedName>
    <definedName name="X1pFCOvc" localSheetId="1">'[39]CHITIET VL-NC-TT -1p'!#REF!</definedName>
    <definedName name="X1pFCOvc" localSheetId="6">'[39]CHITIET VL-NC-TT -1p'!#REF!</definedName>
    <definedName name="X1pFCOvc" localSheetId="7">'[39]CHITIET VL-NC-TT -1p'!#REF!</definedName>
    <definedName name="X1pFCOvc" localSheetId="2">'[39]CHITIET VL-NC-TT -1p'!#REF!</definedName>
    <definedName name="X1pFCOvc" localSheetId="3">'[39]CHITIET VL-NC-TT -1p'!#REF!</definedName>
    <definedName name="X1pFCOvc" localSheetId="5">'[39]CHITIET VL-NC-TT -1p'!#REF!</definedName>
    <definedName name="X1pFCOvc">'[39]CHITIET VL-NC-TT -1p'!#REF!</definedName>
    <definedName name="X1pFCOvl" localSheetId="4">'[39]CHITIET VL-NC-TT -1p'!#REF!</definedName>
    <definedName name="X1pFCOvl" localSheetId="0">'[39]CHITIET VL-NC-TT -1p'!#REF!</definedName>
    <definedName name="X1pFCOvl" localSheetId="1">'[39]CHITIET VL-NC-TT -1p'!#REF!</definedName>
    <definedName name="X1pFCOvl" localSheetId="6">'[39]CHITIET VL-NC-TT -1p'!#REF!</definedName>
    <definedName name="X1pFCOvl" localSheetId="7">'[39]CHITIET VL-NC-TT -1p'!#REF!</definedName>
    <definedName name="X1pFCOvl" localSheetId="2">'[39]CHITIET VL-NC-TT -1p'!#REF!</definedName>
    <definedName name="X1pFCOvl" localSheetId="3">'[39]CHITIET VL-NC-TT -1p'!#REF!</definedName>
    <definedName name="X1pFCOvl" localSheetId="5">'[39]CHITIET VL-NC-TT -1p'!#REF!</definedName>
    <definedName name="X1pFCOvl">'[39]CHITIET VL-NC-TT -1p'!#REF!</definedName>
    <definedName name="X1pIGnc" localSheetId="4">'[39]CHITIET VL-NC-TT -1p'!#REF!</definedName>
    <definedName name="X1pIGnc" localSheetId="0">'[39]CHITIET VL-NC-TT -1p'!#REF!</definedName>
    <definedName name="X1pIGnc" localSheetId="1">'[39]CHITIET VL-NC-TT -1p'!#REF!</definedName>
    <definedName name="X1pIGnc" localSheetId="6">'[39]CHITIET VL-NC-TT -1p'!#REF!</definedName>
    <definedName name="X1pIGnc" localSheetId="7">'[39]CHITIET VL-NC-TT -1p'!#REF!</definedName>
    <definedName name="X1pIGnc" localSheetId="2">'[39]CHITIET VL-NC-TT -1p'!#REF!</definedName>
    <definedName name="X1pIGnc" localSheetId="3">'[39]CHITIET VL-NC-TT -1p'!#REF!</definedName>
    <definedName name="X1pIGnc" localSheetId="5">'[39]CHITIET VL-NC-TT -1p'!#REF!</definedName>
    <definedName name="X1pIGnc">'[39]CHITIET VL-NC-TT -1p'!#REF!</definedName>
    <definedName name="X1pIGvc" localSheetId="4">'[39]CHITIET VL-NC-TT -1p'!#REF!</definedName>
    <definedName name="X1pIGvc" localSheetId="0">'[39]CHITIET VL-NC-TT -1p'!#REF!</definedName>
    <definedName name="X1pIGvc" localSheetId="1">'[39]CHITIET VL-NC-TT -1p'!#REF!</definedName>
    <definedName name="X1pIGvc" localSheetId="6">'[39]CHITIET VL-NC-TT -1p'!#REF!</definedName>
    <definedName name="X1pIGvc" localSheetId="7">'[39]CHITIET VL-NC-TT -1p'!#REF!</definedName>
    <definedName name="X1pIGvc" localSheetId="2">'[39]CHITIET VL-NC-TT -1p'!#REF!</definedName>
    <definedName name="X1pIGvc" localSheetId="3">'[39]CHITIET VL-NC-TT -1p'!#REF!</definedName>
    <definedName name="X1pIGvc" localSheetId="5">'[39]CHITIET VL-NC-TT -1p'!#REF!</definedName>
    <definedName name="X1pIGvc">'[39]CHITIET VL-NC-TT -1p'!#REF!</definedName>
    <definedName name="X1pIGvl" localSheetId="4">'[39]CHITIET VL-NC-TT -1p'!#REF!</definedName>
    <definedName name="X1pIGvl" localSheetId="0">'[39]CHITIET VL-NC-TT -1p'!#REF!</definedName>
    <definedName name="X1pIGvl" localSheetId="1">'[39]CHITIET VL-NC-TT -1p'!#REF!</definedName>
    <definedName name="X1pIGvl" localSheetId="6">'[39]CHITIET VL-NC-TT -1p'!#REF!</definedName>
    <definedName name="X1pIGvl" localSheetId="7">'[39]CHITIET VL-NC-TT -1p'!#REF!</definedName>
    <definedName name="X1pIGvl" localSheetId="2">'[39]CHITIET VL-NC-TT -1p'!#REF!</definedName>
    <definedName name="X1pIGvl" localSheetId="3">'[39]CHITIET VL-NC-TT -1p'!#REF!</definedName>
    <definedName name="X1pIGvl" localSheetId="5">'[39]CHITIET VL-NC-TT -1p'!#REF!</definedName>
    <definedName name="X1pIGvl">'[39]CHITIET VL-NC-TT -1p'!#REF!</definedName>
    <definedName name="x1pind" localSheetId="4">#REF!</definedName>
    <definedName name="x1pind" localSheetId="0">#REF!</definedName>
    <definedName name="x1pind" localSheetId="1">#REF!</definedName>
    <definedName name="x1pind" localSheetId="6">#REF!</definedName>
    <definedName name="x1pind" localSheetId="7">#REF!</definedName>
    <definedName name="x1pind" localSheetId="2">#REF!</definedName>
    <definedName name="x1pind" localSheetId="3">#REF!</definedName>
    <definedName name="x1pind" localSheetId="5">#REF!</definedName>
    <definedName name="x1pind">#REF!</definedName>
    <definedName name="X1pINDnc" localSheetId="4">#REF!</definedName>
    <definedName name="X1pINDnc" localSheetId="0">#REF!</definedName>
    <definedName name="X1pINDnc" localSheetId="1">#REF!</definedName>
    <definedName name="X1pINDnc" localSheetId="6">#REF!</definedName>
    <definedName name="X1pINDnc" localSheetId="7">#REF!</definedName>
    <definedName name="X1pINDnc" localSheetId="2">#REF!</definedName>
    <definedName name="X1pINDnc" localSheetId="3">#REF!</definedName>
    <definedName name="X1pINDnc" localSheetId="5">#REF!</definedName>
    <definedName name="X1pINDnc">#REF!</definedName>
    <definedName name="X1pINDvc" localSheetId="4">#REF!</definedName>
    <definedName name="X1pINDvc" localSheetId="0">#REF!</definedName>
    <definedName name="X1pINDvc" localSheetId="1">#REF!</definedName>
    <definedName name="X1pINDvc" localSheetId="6">#REF!</definedName>
    <definedName name="X1pINDvc" localSheetId="7">#REF!</definedName>
    <definedName name="X1pINDvc" localSheetId="2">#REF!</definedName>
    <definedName name="X1pINDvc" localSheetId="3">#REF!</definedName>
    <definedName name="X1pINDvc" localSheetId="5">#REF!</definedName>
    <definedName name="X1pINDvc">#REF!</definedName>
    <definedName name="X1pINDvl" localSheetId="4">#REF!</definedName>
    <definedName name="X1pINDvl" localSheetId="0">#REF!</definedName>
    <definedName name="X1pINDvl" localSheetId="1">#REF!</definedName>
    <definedName name="X1pINDvl" localSheetId="6">#REF!</definedName>
    <definedName name="X1pINDvl" localSheetId="7">#REF!</definedName>
    <definedName name="X1pINDvl" localSheetId="2">#REF!</definedName>
    <definedName name="X1pINDvl" localSheetId="3">#REF!</definedName>
    <definedName name="X1pINDvl" localSheetId="5">#REF!</definedName>
    <definedName name="X1pINDvl">#REF!</definedName>
    <definedName name="x1ping" localSheetId="4">#REF!</definedName>
    <definedName name="x1ping" localSheetId="0">#REF!</definedName>
    <definedName name="x1ping" localSheetId="1">#REF!</definedName>
    <definedName name="x1ping" localSheetId="6">#REF!</definedName>
    <definedName name="x1ping" localSheetId="7">#REF!</definedName>
    <definedName name="x1ping" localSheetId="2">#REF!</definedName>
    <definedName name="x1ping" localSheetId="3">#REF!</definedName>
    <definedName name="x1ping" localSheetId="5">#REF!</definedName>
    <definedName name="x1ping">#REF!</definedName>
    <definedName name="X1pINGnc" localSheetId="4">#REF!</definedName>
    <definedName name="X1pINGnc" localSheetId="0">#REF!</definedName>
    <definedName name="X1pINGnc" localSheetId="1">#REF!</definedName>
    <definedName name="X1pINGnc" localSheetId="6">#REF!</definedName>
    <definedName name="X1pINGnc" localSheetId="7">#REF!</definedName>
    <definedName name="X1pINGnc" localSheetId="2">#REF!</definedName>
    <definedName name="X1pINGnc" localSheetId="3">#REF!</definedName>
    <definedName name="X1pINGnc" localSheetId="5">#REF!</definedName>
    <definedName name="X1pINGnc">#REF!</definedName>
    <definedName name="X1pINGvc" localSheetId="4">#REF!</definedName>
    <definedName name="X1pINGvc" localSheetId="0">#REF!</definedName>
    <definedName name="X1pINGvc" localSheetId="1">#REF!</definedName>
    <definedName name="X1pINGvc" localSheetId="6">#REF!</definedName>
    <definedName name="X1pINGvc" localSheetId="7">#REF!</definedName>
    <definedName name="X1pINGvc" localSheetId="2">#REF!</definedName>
    <definedName name="X1pINGvc" localSheetId="3">#REF!</definedName>
    <definedName name="X1pINGvc" localSheetId="5">#REF!</definedName>
    <definedName name="X1pINGvc">#REF!</definedName>
    <definedName name="X1pINGvl" localSheetId="4">#REF!</definedName>
    <definedName name="X1pINGvl" localSheetId="0">#REF!</definedName>
    <definedName name="X1pINGvl" localSheetId="1">#REF!</definedName>
    <definedName name="X1pINGvl" localSheetId="6">#REF!</definedName>
    <definedName name="X1pINGvl" localSheetId="7">#REF!</definedName>
    <definedName name="X1pINGvl" localSheetId="2">#REF!</definedName>
    <definedName name="X1pINGvl" localSheetId="3">#REF!</definedName>
    <definedName name="X1pINGvl" localSheetId="5">#REF!</definedName>
    <definedName name="X1pINGvl">#REF!</definedName>
    <definedName name="x1pint" localSheetId="4">#REF!</definedName>
    <definedName name="x1pint" localSheetId="0">#REF!</definedName>
    <definedName name="x1pint" localSheetId="1">#REF!</definedName>
    <definedName name="x1pint" localSheetId="6">#REF!</definedName>
    <definedName name="x1pint" localSheetId="7">#REF!</definedName>
    <definedName name="x1pint" localSheetId="2">#REF!</definedName>
    <definedName name="x1pint" localSheetId="3">#REF!</definedName>
    <definedName name="x1pint" localSheetId="5">#REF!</definedName>
    <definedName name="x1pint">#REF!</definedName>
    <definedName name="X1pINTnc" localSheetId="4">'[39]CHITIET VL-NC-TT -1p'!#REF!</definedName>
    <definedName name="X1pINTnc" localSheetId="0">'[39]CHITIET VL-NC-TT -1p'!#REF!</definedName>
    <definedName name="X1pINTnc" localSheetId="1">'[39]CHITIET VL-NC-TT -1p'!#REF!</definedName>
    <definedName name="X1pINTnc" localSheetId="6">'[39]CHITIET VL-NC-TT -1p'!#REF!</definedName>
    <definedName name="X1pINTnc" localSheetId="7">'[39]CHITIET VL-NC-TT -1p'!#REF!</definedName>
    <definedName name="X1pINTnc" localSheetId="2">'[39]CHITIET VL-NC-TT -1p'!#REF!</definedName>
    <definedName name="X1pINTnc" localSheetId="3">'[39]CHITIET VL-NC-TT -1p'!#REF!</definedName>
    <definedName name="X1pINTnc" localSheetId="5">'[39]CHITIET VL-NC-TT -1p'!#REF!</definedName>
    <definedName name="X1pINTnc">'[39]CHITIET VL-NC-TT -1p'!#REF!</definedName>
    <definedName name="X1pINTvc" localSheetId="4">'[39]CHITIET VL-NC-TT -1p'!#REF!</definedName>
    <definedName name="X1pINTvc" localSheetId="0">'[39]CHITIET VL-NC-TT -1p'!#REF!</definedName>
    <definedName name="X1pINTvc" localSheetId="1">'[39]CHITIET VL-NC-TT -1p'!#REF!</definedName>
    <definedName name="X1pINTvc" localSheetId="6">'[39]CHITIET VL-NC-TT -1p'!#REF!</definedName>
    <definedName name="X1pINTvc" localSheetId="7">'[39]CHITIET VL-NC-TT -1p'!#REF!</definedName>
    <definedName name="X1pINTvc" localSheetId="2">'[39]CHITIET VL-NC-TT -1p'!#REF!</definedName>
    <definedName name="X1pINTvc" localSheetId="3">'[39]CHITIET VL-NC-TT -1p'!#REF!</definedName>
    <definedName name="X1pINTvc" localSheetId="5">'[39]CHITIET VL-NC-TT -1p'!#REF!</definedName>
    <definedName name="X1pINTvc">'[39]CHITIET VL-NC-TT -1p'!#REF!</definedName>
    <definedName name="X1pINTvl" localSheetId="4">'[39]CHITIET VL-NC-TT -1p'!#REF!</definedName>
    <definedName name="X1pINTvl" localSheetId="0">'[39]CHITIET VL-NC-TT -1p'!#REF!</definedName>
    <definedName name="X1pINTvl" localSheetId="1">'[39]CHITIET VL-NC-TT -1p'!#REF!</definedName>
    <definedName name="X1pINTvl" localSheetId="6">'[39]CHITIET VL-NC-TT -1p'!#REF!</definedName>
    <definedName name="X1pINTvl" localSheetId="7">'[39]CHITIET VL-NC-TT -1p'!#REF!</definedName>
    <definedName name="X1pINTvl" localSheetId="2">'[39]CHITIET VL-NC-TT -1p'!#REF!</definedName>
    <definedName name="X1pINTvl" localSheetId="3">'[39]CHITIET VL-NC-TT -1p'!#REF!</definedName>
    <definedName name="X1pINTvl" localSheetId="5">'[39]CHITIET VL-NC-TT -1p'!#REF!</definedName>
    <definedName name="X1pINTvl">'[39]CHITIET VL-NC-TT -1p'!#REF!</definedName>
    <definedName name="X1pITnc" localSheetId="4">'[39]CHITIET VL-NC-TT -1p'!#REF!</definedName>
    <definedName name="X1pITnc" localSheetId="0">'[39]CHITIET VL-NC-TT -1p'!#REF!</definedName>
    <definedName name="X1pITnc" localSheetId="1">'[39]CHITIET VL-NC-TT -1p'!#REF!</definedName>
    <definedName name="X1pITnc" localSheetId="6">'[39]CHITIET VL-NC-TT -1p'!#REF!</definedName>
    <definedName name="X1pITnc" localSheetId="7">'[39]CHITIET VL-NC-TT -1p'!#REF!</definedName>
    <definedName name="X1pITnc" localSheetId="2">'[39]CHITIET VL-NC-TT -1p'!#REF!</definedName>
    <definedName name="X1pITnc" localSheetId="3">'[39]CHITIET VL-NC-TT -1p'!#REF!</definedName>
    <definedName name="X1pITnc" localSheetId="5">'[39]CHITIET VL-NC-TT -1p'!#REF!</definedName>
    <definedName name="X1pITnc">'[39]CHITIET VL-NC-TT -1p'!#REF!</definedName>
    <definedName name="X1pITvc" localSheetId="4">'[39]CHITIET VL-NC-TT -1p'!#REF!</definedName>
    <definedName name="X1pITvc" localSheetId="0">'[39]CHITIET VL-NC-TT -1p'!#REF!</definedName>
    <definedName name="X1pITvc" localSheetId="1">'[39]CHITIET VL-NC-TT -1p'!#REF!</definedName>
    <definedName name="X1pITvc" localSheetId="6">'[39]CHITIET VL-NC-TT -1p'!#REF!</definedName>
    <definedName name="X1pITvc" localSheetId="7">'[39]CHITIET VL-NC-TT -1p'!#REF!</definedName>
    <definedName name="X1pITvc" localSheetId="2">'[39]CHITIET VL-NC-TT -1p'!#REF!</definedName>
    <definedName name="X1pITvc" localSheetId="3">'[39]CHITIET VL-NC-TT -1p'!#REF!</definedName>
    <definedName name="X1pITvc" localSheetId="5">'[39]CHITIET VL-NC-TT -1p'!#REF!</definedName>
    <definedName name="X1pITvc">'[39]CHITIET VL-NC-TT -1p'!#REF!</definedName>
    <definedName name="X1pITvl" localSheetId="4">'[39]CHITIET VL-NC-TT -1p'!#REF!</definedName>
    <definedName name="X1pITvl" localSheetId="0">'[39]CHITIET VL-NC-TT -1p'!#REF!</definedName>
    <definedName name="X1pITvl" localSheetId="1">'[39]CHITIET VL-NC-TT -1p'!#REF!</definedName>
    <definedName name="X1pITvl" localSheetId="6">'[39]CHITIET VL-NC-TT -1p'!#REF!</definedName>
    <definedName name="X1pITvl" localSheetId="7">'[39]CHITIET VL-NC-TT -1p'!#REF!</definedName>
    <definedName name="X1pITvl" localSheetId="2">'[39]CHITIET VL-NC-TT -1p'!#REF!</definedName>
    <definedName name="X1pITvl" localSheetId="3">'[39]CHITIET VL-NC-TT -1p'!#REF!</definedName>
    <definedName name="X1pITvl" localSheetId="5">'[39]CHITIET VL-NC-TT -1p'!#REF!</definedName>
    <definedName name="X1pITvl">'[39]CHITIET VL-NC-TT -1p'!#REF!</definedName>
    <definedName name="x20knc" localSheetId="4">[7]chitiet!#REF!</definedName>
    <definedName name="x20knc" localSheetId="0">[7]chitiet!#REF!</definedName>
    <definedName name="x20knc" localSheetId="1">[7]chitiet!#REF!</definedName>
    <definedName name="x20knc" localSheetId="6">[7]chitiet!#REF!</definedName>
    <definedName name="x20knc" localSheetId="7">[7]chitiet!#REF!</definedName>
    <definedName name="x20knc" localSheetId="2">[7]chitiet!#REF!</definedName>
    <definedName name="x20knc" localSheetId="3">[7]chitiet!#REF!</definedName>
    <definedName name="x20knc" localSheetId="5">[7]chitiet!#REF!</definedName>
    <definedName name="x20knc">[7]chitiet!#REF!</definedName>
    <definedName name="x20kvl" localSheetId="4">[7]chitiet!#REF!</definedName>
    <definedName name="x20kvl" localSheetId="0">[7]chitiet!#REF!</definedName>
    <definedName name="x20kvl" localSheetId="1">[7]chitiet!#REF!</definedName>
    <definedName name="x20kvl" localSheetId="6">[7]chitiet!#REF!</definedName>
    <definedName name="x20kvl" localSheetId="7">[7]chitiet!#REF!</definedName>
    <definedName name="x20kvl" localSheetId="2">[7]chitiet!#REF!</definedName>
    <definedName name="x20kvl" localSheetId="3">[7]chitiet!#REF!</definedName>
    <definedName name="x20kvl" localSheetId="5">[7]chitiet!#REF!</definedName>
    <definedName name="x20kvl">[7]chitiet!#REF!</definedName>
    <definedName name="x22knc" localSheetId="4">[7]chitiet!#REF!</definedName>
    <definedName name="x22knc" localSheetId="0">[7]chitiet!#REF!</definedName>
    <definedName name="x22knc" localSheetId="1">[7]chitiet!#REF!</definedName>
    <definedName name="x22knc" localSheetId="6">[7]chitiet!#REF!</definedName>
    <definedName name="x22knc" localSheetId="7">[7]chitiet!#REF!</definedName>
    <definedName name="x22knc" localSheetId="2">[7]chitiet!#REF!</definedName>
    <definedName name="x22knc" localSheetId="3">[7]chitiet!#REF!</definedName>
    <definedName name="x22knc" localSheetId="5">[7]chitiet!#REF!</definedName>
    <definedName name="x22knc">[7]chitiet!#REF!</definedName>
    <definedName name="x22kvl" localSheetId="4">[7]chitiet!#REF!</definedName>
    <definedName name="x22kvl" localSheetId="0">[7]chitiet!#REF!</definedName>
    <definedName name="x22kvl" localSheetId="1">[7]chitiet!#REF!</definedName>
    <definedName name="x22kvl" localSheetId="6">[7]chitiet!#REF!</definedName>
    <definedName name="x22kvl" localSheetId="7">[7]chitiet!#REF!</definedName>
    <definedName name="x22kvl" localSheetId="2">[7]chitiet!#REF!</definedName>
    <definedName name="x22kvl" localSheetId="3">[7]chitiet!#REF!</definedName>
    <definedName name="x22kvl" localSheetId="5">[7]chitiet!#REF!</definedName>
    <definedName name="x22kvl">[7]chitiet!#REF!</definedName>
    <definedName name="x2mig1nc" localSheetId="4">'[7]lam-moi'!#REF!</definedName>
    <definedName name="x2mig1nc" localSheetId="0">'[7]lam-moi'!#REF!</definedName>
    <definedName name="x2mig1nc" localSheetId="1">'[7]lam-moi'!#REF!</definedName>
    <definedName name="x2mig1nc" localSheetId="6">'[7]lam-moi'!#REF!</definedName>
    <definedName name="x2mig1nc" localSheetId="7">'[7]lam-moi'!#REF!</definedName>
    <definedName name="x2mig1nc" localSheetId="2">'[7]lam-moi'!#REF!</definedName>
    <definedName name="x2mig1nc" localSheetId="3">'[7]lam-moi'!#REF!</definedName>
    <definedName name="x2mig1nc" localSheetId="5">'[7]lam-moi'!#REF!</definedName>
    <definedName name="x2mig1nc">'[7]lam-moi'!#REF!</definedName>
    <definedName name="x2mig1vl" localSheetId="4">'[7]lam-moi'!#REF!</definedName>
    <definedName name="x2mig1vl" localSheetId="0">'[7]lam-moi'!#REF!</definedName>
    <definedName name="x2mig1vl" localSheetId="1">'[7]lam-moi'!#REF!</definedName>
    <definedName name="x2mig1vl" localSheetId="6">'[7]lam-moi'!#REF!</definedName>
    <definedName name="x2mig1vl" localSheetId="7">'[7]lam-moi'!#REF!</definedName>
    <definedName name="x2mig1vl" localSheetId="2">'[7]lam-moi'!#REF!</definedName>
    <definedName name="x2mig1vl" localSheetId="3">'[7]lam-moi'!#REF!</definedName>
    <definedName name="x2mig1vl" localSheetId="5">'[7]lam-moi'!#REF!</definedName>
    <definedName name="x2mig1vl">'[7]lam-moi'!#REF!</definedName>
    <definedName name="x2min1nc" localSheetId="4">'[7]lam-moi'!#REF!</definedName>
    <definedName name="x2min1nc" localSheetId="0">'[7]lam-moi'!#REF!</definedName>
    <definedName name="x2min1nc" localSheetId="1">'[7]lam-moi'!#REF!</definedName>
    <definedName name="x2min1nc" localSheetId="6">'[7]lam-moi'!#REF!</definedName>
    <definedName name="x2min1nc" localSheetId="7">'[7]lam-moi'!#REF!</definedName>
    <definedName name="x2min1nc" localSheetId="2">'[7]lam-moi'!#REF!</definedName>
    <definedName name="x2min1nc" localSheetId="3">'[7]lam-moi'!#REF!</definedName>
    <definedName name="x2min1nc" localSheetId="5">'[7]lam-moi'!#REF!</definedName>
    <definedName name="x2min1nc">'[7]lam-moi'!#REF!</definedName>
    <definedName name="x2min1vl" localSheetId="4">'[7]lam-moi'!#REF!</definedName>
    <definedName name="x2min1vl" localSheetId="0">'[7]lam-moi'!#REF!</definedName>
    <definedName name="x2min1vl" localSheetId="1">'[7]lam-moi'!#REF!</definedName>
    <definedName name="x2min1vl" localSheetId="6">'[7]lam-moi'!#REF!</definedName>
    <definedName name="x2min1vl" localSheetId="7">'[7]lam-moi'!#REF!</definedName>
    <definedName name="x2min1vl" localSheetId="2">'[7]lam-moi'!#REF!</definedName>
    <definedName name="x2min1vl" localSheetId="3">'[7]lam-moi'!#REF!</definedName>
    <definedName name="x2min1vl" localSheetId="5">'[7]lam-moi'!#REF!</definedName>
    <definedName name="x2min1vl">'[7]lam-moi'!#REF!</definedName>
    <definedName name="x2mit1vl" localSheetId="4">'[7]lam-moi'!#REF!</definedName>
    <definedName name="x2mit1vl" localSheetId="0">'[7]lam-moi'!#REF!</definedName>
    <definedName name="x2mit1vl" localSheetId="1">'[7]lam-moi'!#REF!</definedName>
    <definedName name="x2mit1vl" localSheetId="6">'[7]lam-moi'!#REF!</definedName>
    <definedName name="x2mit1vl" localSheetId="7">'[7]lam-moi'!#REF!</definedName>
    <definedName name="x2mit1vl" localSheetId="2">'[7]lam-moi'!#REF!</definedName>
    <definedName name="x2mit1vl" localSheetId="3">'[7]lam-moi'!#REF!</definedName>
    <definedName name="x2mit1vl" localSheetId="5">'[7]lam-moi'!#REF!</definedName>
    <definedName name="x2mit1vl">'[7]lam-moi'!#REF!</definedName>
    <definedName name="x2mitnc" localSheetId="4">'[7]lam-moi'!#REF!</definedName>
    <definedName name="x2mitnc" localSheetId="0">'[7]lam-moi'!#REF!</definedName>
    <definedName name="x2mitnc" localSheetId="1">'[7]lam-moi'!#REF!</definedName>
    <definedName name="x2mitnc" localSheetId="6">'[7]lam-moi'!#REF!</definedName>
    <definedName name="x2mitnc" localSheetId="7">'[7]lam-moi'!#REF!</definedName>
    <definedName name="x2mitnc" localSheetId="2">'[7]lam-moi'!#REF!</definedName>
    <definedName name="x2mitnc" localSheetId="3">'[7]lam-moi'!#REF!</definedName>
    <definedName name="x2mitnc" localSheetId="5">'[7]lam-moi'!#REF!</definedName>
    <definedName name="x2mitnc">'[7]lam-moi'!#REF!</definedName>
    <definedName name="XCCT">0.5</definedName>
    <definedName name="xdsnc" localSheetId="4">[7]gtrinh!#REF!</definedName>
    <definedName name="xdsnc" localSheetId="0">[7]gtrinh!#REF!</definedName>
    <definedName name="xdsnc" localSheetId="1">[7]gtrinh!#REF!</definedName>
    <definedName name="xdsnc" localSheetId="6">[7]gtrinh!#REF!</definedName>
    <definedName name="xdsnc" localSheetId="7">[7]gtrinh!#REF!</definedName>
    <definedName name="xdsnc" localSheetId="2">[7]gtrinh!#REF!</definedName>
    <definedName name="xdsnc" localSheetId="3">[7]gtrinh!#REF!</definedName>
    <definedName name="xdsnc" localSheetId="5">[7]gtrinh!#REF!</definedName>
    <definedName name="xdsnc">[7]gtrinh!#REF!</definedName>
    <definedName name="xdsvl" localSheetId="4">[7]gtrinh!#REF!</definedName>
    <definedName name="xdsvl" localSheetId="0">[7]gtrinh!#REF!</definedName>
    <definedName name="xdsvl" localSheetId="1">[7]gtrinh!#REF!</definedName>
    <definedName name="xdsvl" localSheetId="6">[7]gtrinh!#REF!</definedName>
    <definedName name="xdsvl" localSheetId="7">[7]gtrinh!#REF!</definedName>
    <definedName name="xdsvl" localSheetId="2">[7]gtrinh!#REF!</definedName>
    <definedName name="xdsvl" localSheetId="3">[7]gtrinh!#REF!</definedName>
    <definedName name="xdsvl" localSheetId="5">[7]gtrinh!#REF!</definedName>
    <definedName name="xdsvl">[7]gtrinh!#REF!</definedName>
    <definedName name="xfco" localSheetId="4">#REF!</definedName>
    <definedName name="xfco" localSheetId="0">#REF!</definedName>
    <definedName name="xfco" localSheetId="1">#REF!</definedName>
    <definedName name="xfco" localSheetId="6">#REF!</definedName>
    <definedName name="xfco" localSheetId="7">#REF!</definedName>
    <definedName name="xfco" localSheetId="2">#REF!</definedName>
    <definedName name="xfco" localSheetId="3">#REF!</definedName>
    <definedName name="xfco" localSheetId="5">#REF!</definedName>
    <definedName name="xfco">#REF!</definedName>
    <definedName name="xfco3p" localSheetId="4">#REF!</definedName>
    <definedName name="xfco3p" localSheetId="0">#REF!</definedName>
    <definedName name="xfco3p" localSheetId="1">#REF!</definedName>
    <definedName name="xfco3p" localSheetId="6">#REF!</definedName>
    <definedName name="xfco3p" localSheetId="7">#REF!</definedName>
    <definedName name="xfco3p" localSheetId="2">#REF!</definedName>
    <definedName name="xfco3p" localSheetId="3">#REF!</definedName>
    <definedName name="xfco3p" localSheetId="5">#REF!</definedName>
    <definedName name="xfco3p">#REF!</definedName>
    <definedName name="XFCOnc" localSheetId="4">#REF!</definedName>
    <definedName name="XFCOnc" localSheetId="0">#REF!</definedName>
    <definedName name="XFCOnc" localSheetId="1">#REF!</definedName>
    <definedName name="XFCOnc" localSheetId="6">#REF!</definedName>
    <definedName name="XFCOnc" localSheetId="7">#REF!</definedName>
    <definedName name="XFCOnc" localSheetId="2">#REF!</definedName>
    <definedName name="XFCOnc" localSheetId="3">#REF!</definedName>
    <definedName name="XFCOnc" localSheetId="5">#REF!</definedName>
    <definedName name="XFCOnc">#REF!</definedName>
    <definedName name="xfconc3p" localSheetId="4">'[50]CHITIET VL-NC-TT1p'!#REF!</definedName>
    <definedName name="xfconc3p" localSheetId="0">'[50]CHITIET VL-NC-TT1p'!#REF!</definedName>
    <definedName name="xfconc3p" localSheetId="1">'[50]CHITIET VL-NC-TT1p'!#REF!</definedName>
    <definedName name="xfconc3p" localSheetId="6">'[51]CHITIET VL-NC-TT1p'!#REF!</definedName>
    <definedName name="xfconc3p" localSheetId="7">'[51]CHITIET VL-NC-TT1p'!#REF!</definedName>
    <definedName name="xfconc3p" localSheetId="2">'[51]CHITIET VL-NC-TT1p'!#REF!</definedName>
    <definedName name="xfconc3p" localSheetId="3">'[50]CHITIET VL-NC-TT1p'!#REF!</definedName>
    <definedName name="xfconc3p" localSheetId="5">'[51]CHITIET VL-NC-TT1p'!#REF!</definedName>
    <definedName name="xfconc3p">'[50]CHITIET VL-NC-TT1p'!#REF!</definedName>
    <definedName name="xfcotnc" localSheetId="4">#REF!</definedName>
    <definedName name="xfcotnc" localSheetId="0">#REF!</definedName>
    <definedName name="xfcotnc" localSheetId="1">#REF!</definedName>
    <definedName name="xfcotnc" localSheetId="6">#REF!</definedName>
    <definedName name="xfcotnc" localSheetId="7">#REF!</definedName>
    <definedName name="xfcotnc" localSheetId="2">#REF!</definedName>
    <definedName name="xfcotnc" localSheetId="3">#REF!</definedName>
    <definedName name="xfcotnc" localSheetId="5">#REF!</definedName>
    <definedName name="xfcotnc">#REF!</definedName>
    <definedName name="xfcotvl" localSheetId="4">#REF!</definedName>
    <definedName name="xfcotvl" localSheetId="0">#REF!</definedName>
    <definedName name="xfcotvl" localSheetId="1">#REF!</definedName>
    <definedName name="xfcotvl" localSheetId="6">#REF!</definedName>
    <definedName name="xfcotvl" localSheetId="7">#REF!</definedName>
    <definedName name="xfcotvl" localSheetId="2">#REF!</definedName>
    <definedName name="xfcotvl" localSheetId="3">#REF!</definedName>
    <definedName name="xfcotvl" localSheetId="5">#REF!</definedName>
    <definedName name="xfcotvl">#REF!</definedName>
    <definedName name="XFCOvc" localSheetId="4">'[56]CHITIET VL-NC-TT-3p'!#REF!</definedName>
    <definedName name="XFCOvc" localSheetId="0">'[56]CHITIET VL-NC-TT-3p'!#REF!</definedName>
    <definedName name="XFCOvc" localSheetId="1">'[56]CHITIET VL-NC-TT-3p'!#REF!</definedName>
    <definedName name="XFCOvc" localSheetId="6">'[56]CHITIET VL-NC-TT-3p'!#REF!</definedName>
    <definedName name="XFCOvc" localSheetId="7">'[56]CHITIET VL-NC-TT-3p'!#REF!</definedName>
    <definedName name="XFCOvc" localSheetId="2">'[56]CHITIET VL-NC-TT-3p'!#REF!</definedName>
    <definedName name="XFCOvc" localSheetId="3">'[56]CHITIET VL-NC-TT-3p'!#REF!</definedName>
    <definedName name="XFCOvc" localSheetId="5">'[56]CHITIET VL-NC-TT-3p'!#REF!</definedName>
    <definedName name="XFCOvc">'[56]CHITIET VL-NC-TT-3p'!#REF!</definedName>
    <definedName name="XFCOvl" localSheetId="4">#REF!</definedName>
    <definedName name="XFCOvl" localSheetId="0">#REF!</definedName>
    <definedName name="XFCOvl" localSheetId="1">#REF!</definedName>
    <definedName name="XFCOvl" localSheetId="6">#REF!</definedName>
    <definedName name="XFCOvl" localSheetId="7">#REF!</definedName>
    <definedName name="XFCOvl" localSheetId="2">#REF!</definedName>
    <definedName name="XFCOvl" localSheetId="3">#REF!</definedName>
    <definedName name="XFCOvl" localSheetId="5">#REF!</definedName>
    <definedName name="XFCOvl">#REF!</definedName>
    <definedName name="xfcovl3p" localSheetId="4">'[50]CHITIET VL-NC-TT1p'!#REF!</definedName>
    <definedName name="xfcovl3p" localSheetId="0">'[50]CHITIET VL-NC-TT1p'!#REF!</definedName>
    <definedName name="xfcovl3p" localSheetId="1">'[50]CHITIET VL-NC-TT1p'!#REF!</definedName>
    <definedName name="xfcovl3p" localSheetId="6">'[51]CHITIET VL-NC-TT1p'!#REF!</definedName>
    <definedName name="xfcovl3p" localSheetId="7">'[51]CHITIET VL-NC-TT1p'!#REF!</definedName>
    <definedName name="xfcovl3p" localSheetId="2">'[51]CHITIET VL-NC-TT1p'!#REF!</definedName>
    <definedName name="xfcovl3p" localSheetId="3">'[50]CHITIET VL-NC-TT1p'!#REF!</definedName>
    <definedName name="xfcovl3p" localSheetId="5">'[51]CHITIET VL-NC-TT1p'!#REF!</definedName>
    <definedName name="xfcovl3p">'[50]CHITIET VL-NC-TT1p'!#REF!</definedName>
    <definedName name="xfnc" localSheetId="4">'[7]lam-moi'!#REF!</definedName>
    <definedName name="xfnc" localSheetId="0">'[7]lam-moi'!#REF!</definedName>
    <definedName name="xfnc" localSheetId="1">'[7]lam-moi'!#REF!</definedName>
    <definedName name="xfnc" localSheetId="6">'[7]lam-moi'!#REF!</definedName>
    <definedName name="xfnc" localSheetId="7">'[7]lam-moi'!#REF!</definedName>
    <definedName name="xfnc" localSheetId="2">'[7]lam-moi'!#REF!</definedName>
    <definedName name="xfnc" localSheetId="3">'[7]lam-moi'!#REF!</definedName>
    <definedName name="xfnc" localSheetId="5">'[7]lam-moi'!#REF!</definedName>
    <definedName name="xfnc">'[7]lam-moi'!#REF!</definedName>
    <definedName name="xfvl" localSheetId="4">'[7]lam-moi'!#REF!</definedName>
    <definedName name="xfvl" localSheetId="0">'[7]lam-moi'!#REF!</definedName>
    <definedName name="xfvl" localSheetId="1">'[7]lam-moi'!#REF!</definedName>
    <definedName name="xfvl" localSheetId="6">'[7]lam-moi'!#REF!</definedName>
    <definedName name="xfvl" localSheetId="7">'[7]lam-moi'!#REF!</definedName>
    <definedName name="xfvl" localSheetId="2">'[7]lam-moi'!#REF!</definedName>
    <definedName name="xfvl" localSheetId="3">'[7]lam-moi'!#REF!</definedName>
    <definedName name="xfvl" localSheetId="5">'[7]lam-moi'!#REF!</definedName>
    <definedName name="xfvl">'[7]lam-moi'!#REF!</definedName>
    <definedName name="xhn" localSheetId="4">#REF!</definedName>
    <definedName name="xhn" localSheetId="0">#REF!</definedName>
    <definedName name="xhn" localSheetId="1">#REF!</definedName>
    <definedName name="xhn" localSheetId="6">#REF!</definedName>
    <definedName name="xhn" localSheetId="7">#REF!</definedName>
    <definedName name="xhn" localSheetId="2">#REF!</definedName>
    <definedName name="xhn" localSheetId="3">#REF!</definedName>
    <definedName name="xhn" localSheetId="5">#REF!</definedName>
    <definedName name="xhn">#REF!</definedName>
    <definedName name="xhnnc" localSheetId="4">'[7]lam-moi'!#REF!</definedName>
    <definedName name="xhnnc" localSheetId="0">'[7]lam-moi'!#REF!</definedName>
    <definedName name="xhnnc" localSheetId="1">'[7]lam-moi'!#REF!</definedName>
    <definedName name="xhnnc" localSheetId="6">'[7]lam-moi'!#REF!</definedName>
    <definedName name="xhnnc" localSheetId="7">'[7]lam-moi'!#REF!</definedName>
    <definedName name="xhnnc" localSheetId="2">'[7]lam-moi'!#REF!</definedName>
    <definedName name="xhnnc" localSheetId="3">'[7]lam-moi'!#REF!</definedName>
    <definedName name="xhnnc" localSheetId="5">'[7]lam-moi'!#REF!</definedName>
    <definedName name="xhnnc">'[7]lam-moi'!#REF!</definedName>
    <definedName name="xhnvl" localSheetId="4">'[7]lam-moi'!#REF!</definedName>
    <definedName name="xhnvl" localSheetId="0">'[7]lam-moi'!#REF!</definedName>
    <definedName name="xhnvl" localSheetId="1">'[7]lam-moi'!#REF!</definedName>
    <definedName name="xhnvl" localSheetId="6">'[7]lam-moi'!#REF!</definedName>
    <definedName name="xhnvl" localSheetId="7">'[7]lam-moi'!#REF!</definedName>
    <definedName name="xhnvl" localSheetId="2">'[7]lam-moi'!#REF!</definedName>
    <definedName name="xhnvl" localSheetId="3">'[7]lam-moi'!#REF!</definedName>
    <definedName name="xhnvl" localSheetId="5">'[7]lam-moi'!#REF!</definedName>
    <definedName name="xhnvl">'[7]lam-moi'!#REF!</definedName>
    <definedName name="xig" localSheetId="4">#REF!</definedName>
    <definedName name="xig" localSheetId="0">#REF!</definedName>
    <definedName name="xig" localSheetId="1">#REF!</definedName>
    <definedName name="xig" localSheetId="6">#REF!</definedName>
    <definedName name="xig" localSheetId="7">#REF!</definedName>
    <definedName name="xig" localSheetId="2">#REF!</definedName>
    <definedName name="xig" localSheetId="3">#REF!</definedName>
    <definedName name="xig" localSheetId="5">#REF!</definedName>
    <definedName name="xig">#REF!</definedName>
    <definedName name="xig1" localSheetId="4">#REF!</definedName>
    <definedName name="xig1" localSheetId="0">#REF!</definedName>
    <definedName name="xig1" localSheetId="1">#REF!</definedName>
    <definedName name="xig1" localSheetId="6">#REF!</definedName>
    <definedName name="xig1" localSheetId="7">#REF!</definedName>
    <definedName name="xig1" localSheetId="2">#REF!</definedName>
    <definedName name="xig1" localSheetId="3">#REF!</definedName>
    <definedName name="xig1" localSheetId="5">#REF!</definedName>
    <definedName name="xig1">#REF!</definedName>
    <definedName name="XIG1nc" localSheetId="4">'[39]CHITIET VL-NC-TT-3p'!#REF!</definedName>
    <definedName name="XIG1nc" localSheetId="0">'[39]CHITIET VL-NC-TT-3p'!#REF!</definedName>
    <definedName name="XIG1nc" localSheetId="1">'[39]CHITIET VL-NC-TT-3p'!#REF!</definedName>
    <definedName name="XIG1nc" localSheetId="6">'[39]CHITIET VL-NC-TT-3p'!#REF!</definedName>
    <definedName name="XIG1nc" localSheetId="7">'[39]CHITIET VL-NC-TT-3p'!#REF!</definedName>
    <definedName name="XIG1nc" localSheetId="2">'[39]CHITIET VL-NC-TT-3p'!#REF!</definedName>
    <definedName name="XIG1nc" localSheetId="3">'[39]CHITIET VL-NC-TT-3p'!#REF!</definedName>
    <definedName name="XIG1nc" localSheetId="5">'[39]CHITIET VL-NC-TT-3p'!#REF!</definedName>
    <definedName name="XIG1nc">'[39]CHITIET VL-NC-TT-3p'!#REF!</definedName>
    <definedName name="xig1p" localSheetId="4">#REF!</definedName>
    <definedName name="xig1p" localSheetId="0">#REF!</definedName>
    <definedName name="xig1p" localSheetId="1">#REF!</definedName>
    <definedName name="xig1p" localSheetId="6">#REF!</definedName>
    <definedName name="xig1p" localSheetId="7">#REF!</definedName>
    <definedName name="xig1p" localSheetId="2">#REF!</definedName>
    <definedName name="xig1p" localSheetId="3">#REF!</definedName>
    <definedName name="xig1p" localSheetId="5">#REF!</definedName>
    <definedName name="xig1p">#REF!</definedName>
    <definedName name="xig1pnc" localSheetId="4">'[7]lam-moi'!#REF!</definedName>
    <definedName name="xig1pnc" localSheetId="0">'[7]lam-moi'!#REF!</definedName>
    <definedName name="xig1pnc" localSheetId="1">'[7]lam-moi'!#REF!</definedName>
    <definedName name="xig1pnc" localSheetId="6">'[7]lam-moi'!#REF!</definedName>
    <definedName name="xig1pnc" localSheetId="7">'[7]lam-moi'!#REF!</definedName>
    <definedName name="xig1pnc" localSheetId="2">'[7]lam-moi'!#REF!</definedName>
    <definedName name="xig1pnc" localSheetId="3">'[7]lam-moi'!#REF!</definedName>
    <definedName name="xig1pnc" localSheetId="5">'[7]lam-moi'!#REF!</definedName>
    <definedName name="xig1pnc">'[7]lam-moi'!#REF!</definedName>
    <definedName name="xig1pvl" localSheetId="4">'[7]lam-moi'!#REF!</definedName>
    <definedName name="xig1pvl" localSheetId="0">'[7]lam-moi'!#REF!</definedName>
    <definedName name="xig1pvl" localSheetId="1">'[7]lam-moi'!#REF!</definedName>
    <definedName name="xig1pvl" localSheetId="6">'[7]lam-moi'!#REF!</definedName>
    <definedName name="xig1pvl" localSheetId="7">'[7]lam-moi'!#REF!</definedName>
    <definedName name="xig1pvl" localSheetId="2">'[7]lam-moi'!#REF!</definedName>
    <definedName name="xig1pvl" localSheetId="3">'[7]lam-moi'!#REF!</definedName>
    <definedName name="xig1pvl" localSheetId="5">'[7]lam-moi'!#REF!</definedName>
    <definedName name="xig1pvl">'[7]lam-moi'!#REF!</definedName>
    <definedName name="XIG1vl" localSheetId="4">'[39]CHITIET VL-NC-TT-3p'!#REF!</definedName>
    <definedName name="XIG1vl" localSheetId="0">'[39]CHITIET VL-NC-TT-3p'!#REF!</definedName>
    <definedName name="XIG1vl" localSheetId="1">'[39]CHITIET VL-NC-TT-3p'!#REF!</definedName>
    <definedName name="XIG1vl" localSheetId="6">'[39]CHITIET VL-NC-TT-3p'!#REF!</definedName>
    <definedName name="XIG1vl" localSheetId="7">'[39]CHITIET VL-NC-TT-3p'!#REF!</definedName>
    <definedName name="XIG1vl" localSheetId="2">'[39]CHITIET VL-NC-TT-3p'!#REF!</definedName>
    <definedName name="XIG1vl" localSheetId="3">'[39]CHITIET VL-NC-TT-3p'!#REF!</definedName>
    <definedName name="XIG1vl" localSheetId="5">'[39]CHITIET VL-NC-TT-3p'!#REF!</definedName>
    <definedName name="XIG1vl">'[39]CHITIET VL-NC-TT-3p'!#REF!</definedName>
    <definedName name="xig2nc" localSheetId="4">'[7]lam-moi'!#REF!</definedName>
    <definedName name="xig2nc" localSheetId="0">'[7]lam-moi'!#REF!</definedName>
    <definedName name="xig2nc" localSheetId="1">'[7]lam-moi'!#REF!</definedName>
    <definedName name="xig2nc" localSheetId="6">'[7]lam-moi'!#REF!</definedName>
    <definedName name="xig2nc" localSheetId="7">'[7]lam-moi'!#REF!</definedName>
    <definedName name="xig2nc" localSheetId="2">'[7]lam-moi'!#REF!</definedName>
    <definedName name="xig2nc" localSheetId="3">'[7]lam-moi'!#REF!</definedName>
    <definedName name="xig2nc" localSheetId="5">'[7]lam-moi'!#REF!</definedName>
    <definedName name="xig2nc">'[7]lam-moi'!#REF!</definedName>
    <definedName name="xig2vl" localSheetId="4">'[7]lam-moi'!#REF!</definedName>
    <definedName name="xig2vl" localSheetId="0">'[7]lam-moi'!#REF!</definedName>
    <definedName name="xig2vl" localSheetId="1">'[7]lam-moi'!#REF!</definedName>
    <definedName name="xig2vl" localSheetId="6">'[7]lam-moi'!#REF!</definedName>
    <definedName name="xig2vl" localSheetId="7">'[7]lam-moi'!#REF!</definedName>
    <definedName name="xig2vl" localSheetId="2">'[7]lam-moi'!#REF!</definedName>
    <definedName name="xig2vl" localSheetId="3">'[7]lam-moi'!#REF!</definedName>
    <definedName name="xig2vl" localSheetId="5">'[7]lam-moi'!#REF!</definedName>
    <definedName name="xig2vl">'[7]lam-moi'!#REF!</definedName>
    <definedName name="xig3p" localSheetId="4">#REF!</definedName>
    <definedName name="xig3p" localSheetId="0">#REF!</definedName>
    <definedName name="xig3p" localSheetId="1">#REF!</definedName>
    <definedName name="xig3p" localSheetId="6">#REF!</definedName>
    <definedName name="xig3p" localSheetId="7">#REF!</definedName>
    <definedName name="xig3p" localSheetId="2">#REF!</definedName>
    <definedName name="xig3p" localSheetId="3">#REF!</definedName>
    <definedName name="xig3p" localSheetId="5">#REF!</definedName>
    <definedName name="xig3p">#REF!</definedName>
    <definedName name="xiggnc">'[7]CHITIET VL-NC'!$G$57</definedName>
    <definedName name="xiggvl">'[7]CHITIET VL-NC'!$G$53</definedName>
    <definedName name="XIGnc" localSheetId="4">#REF!</definedName>
    <definedName name="XIGnc" localSheetId="0">#REF!</definedName>
    <definedName name="XIGnc" localSheetId="1">#REF!</definedName>
    <definedName name="XIGnc" localSheetId="6">#REF!</definedName>
    <definedName name="XIGnc" localSheetId="7">#REF!</definedName>
    <definedName name="XIGnc" localSheetId="2">#REF!</definedName>
    <definedName name="XIGnc" localSheetId="3">#REF!</definedName>
    <definedName name="XIGnc" localSheetId="5">#REF!</definedName>
    <definedName name="XIGnc">#REF!</definedName>
    <definedName name="xignc3p" localSheetId="4">'[50]CHITIET VL-NC-TT1p'!#REF!</definedName>
    <definedName name="xignc3p" localSheetId="0">'[50]CHITIET VL-NC-TT1p'!#REF!</definedName>
    <definedName name="xignc3p" localSheetId="1">'[50]CHITIET VL-NC-TT1p'!#REF!</definedName>
    <definedName name="xignc3p" localSheetId="6">'[51]CHITIET VL-NC-TT1p'!#REF!</definedName>
    <definedName name="xignc3p" localSheetId="7">'[51]CHITIET VL-NC-TT1p'!#REF!</definedName>
    <definedName name="xignc3p" localSheetId="2">'[51]CHITIET VL-NC-TT1p'!#REF!</definedName>
    <definedName name="xignc3p" localSheetId="3">'[50]CHITIET VL-NC-TT1p'!#REF!</definedName>
    <definedName name="xignc3p" localSheetId="5">'[51]CHITIET VL-NC-TT1p'!#REF!</definedName>
    <definedName name="xignc3p">'[50]CHITIET VL-NC-TT1p'!#REF!</definedName>
    <definedName name="XIGvc" localSheetId="4">#REF!</definedName>
    <definedName name="XIGvc" localSheetId="0">#REF!</definedName>
    <definedName name="XIGvc" localSheetId="1">#REF!</definedName>
    <definedName name="XIGvc" localSheetId="6">#REF!</definedName>
    <definedName name="XIGvc" localSheetId="7">#REF!</definedName>
    <definedName name="XIGvc" localSheetId="2">#REF!</definedName>
    <definedName name="XIGvc" localSheetId="3">#REF!</definedName>
    <definedName name="XIGvc" localSheetId="5">#REF!</definedName>
    <definedName name="XIGvc">#REF!</definedName>
    <definedName name="XIGvl" localSheetId="4">#REF!</definedName>
    <definedName name="XIGvl" localSheetId="0">#REF!</definedName>
    <definedName name="XIGvl" localSheetId="1">#REF!</definedName>
    <definedName name="XIGvl" localSheetId="6">#REF!</definedName>
    <definedName name="XIGvl" localSheetId="7">#REF!</definedName>
    <definedName name="XIGvl" localSheetId="2">#REF!</definedName>
    <definedName name="XIGvl" localSheetId="3">#REF!</definedName>
    <definedName name="XIGvl" localSheetId="5">#REF!</definedName>
    <definedName name="XIGvl">#REF!</definedName>
    <definedName name="xigvl3p" localSheetId="4">'[50]CHITIET VL-NC-TT1p'!#REF!</definedName>
    <definedName name="xigvl3p" localSheetId="0">'[50]CHITIET VL-NC-TT1p'!#REF!</definedName>
    <definedName name="xigvl3p" localSheetId="1">'[50]CHITIET VL-NC-TT1p'!#REF!</definedName>
    <definedName name="xigvl3p" localSheetId="6">'[51]CHITIET VL-NC-TT1p'!#REF!</definedName>
    <definedName name="xigvl3p" localSheetId="7">'[51]CHITIET VL-NC-TT1p'!#REF!</definedName>
    <definedName name="xigvl3p" localSheetId="2">'[51]CHITIET VL-NC-TT1p'!#REF!</definedName>
    <definedName name="xigvl3p" localSheetId="3">'[50]CHITIET VL-NC-TT1p'!#REF!</definedName>
    <definedName name="xigvl3p" localSheetId="5">'[51]CHITIET VL-NC-TT1p'!#REF!</definedName>
    <definedName name="xigvl3p">'[50]CHITIET VL-NC-TT1p'!#REF!</definedName>
    <definedName name="xin" localSheetId="4">#REF!</definedName>
    <definedName name="xin" localSheetId="0">#REF!</definedName>
    <definedName name="xin" localSheetId="1">#REF!</definedName>
    <definedName name="xin" localSheetId="6">#REF!</definedName>
    <definedName name="xin" localSheetId="7">#REF!</definedName>
    <definedName name="xin" localSheetId="2">#REF!</definedName>
    <definedName name="xin" localSheetId="3">#REF!</definedName>
    <definedName name="xin" localSheetId="5">#REF!</definedName>
    <definedName name="xin">#REF!</definedName>
    <definedName name="xin190" localSheetId="4">#REF!</definedName>
    <definedName name="xin190" localSheetId="0">#REF!</definedName>
    <definedName name="xin190" localSheetId="1">#REF!</definedName>
    <definedName name="xin190" localSheetId="6">#REF!</definedName>
    <definedName name="xin190" localSheetId="7">#REF!</definedName>
    <definedName name="xin190" localSheetId="2">#REF!</definedName>
    <definedName name="xin190" localSheetId="3">#REF!</definedName>
    <definedName name="xin190" localSheetId="5">#REF!</definedName>
    <definedName name="xin190">#REF!</definedName>
    <definedName name="xin1903p" localSheetId="4">#REF!</definedName>
    <definedName name="xin1903p" localSheetId="0">#REF!</definedName>
    <definedName name="xin1903p" localSheetId="1">#REF!</definedName>
    <definedName name="xin1903p" localSheetId="6">#REF!</definedName>
    <definedName name="xin1903p" localSheetId="7">#REF!</definedName>
    <definedName name="xin1903p" localSheetId="2">#REF!</definedName>
    <definedName name="xin1903p" localSheetId="3">#REF!</definedName>
    <definedName name="xin1903p" localSheetId="5">#REF!</definedName>
    <definedName name="xin1903p">#REF!</definedName>
    <definedName name="XIN190nc" localSheetId="4">'[56]CHITIET VL-NC-TT-3p'!#REF!</definedName>
    <definedName name="XIN190nc" localSheetId="0">'[56]CHITIET VL-NC-TT-3p'!#REF!</definedName>
    <definedName name="XIN190nc" localSheetId="1">'[56]CHITIET VL-NC-TT-3p'!#REF!</definedName>
    <definedName name="XIN190nc" localSheetId="6">'[56]CHITIET VL-NC-TT-3p'!#REF!</definedName>
    <definedName name="XIN190nc" localSheetId="7">'[56]CHITIET VL-NC-TT-3p'!#REF!</definedName>
    <definedName name="XIN190nc" localSheetId="2">'[56]CHITIET VL-NC-TT-3p'!#REF!</definedName>
    <definedName name="XIN190nc" localSheetId="3">'[56]CHITIET VL-NC-TT-3p'!#REF!</definedName>
    <definedName name="XIN190nc" localSheetId="5">'[56]CHITIET VL-NC-TT-3p'!#REF!</definedName>
    <definedName name="XIN190nc">'[56]CHITIET VL-NC-TT-3p'!#REF!</definedName>
    <definedName name="xin190nc3p" localSheetId="4">'[50]CHITIET VL-NC-TT1p'!#REF!</definedName>
    <definedName name="xin190nc3p" localSheetId="0">'[50]CHITIET VL-NC-TT1p'!#REF!</definedName>
    <definedName name="xin190nc3p" localSheetId="1">'[50]CHITIET VL-NC-TT1p'!#REF!</definedName>
    <definedName name="xin190nc3p" localSheetId="6">'[51]CHITIET VL-NC-TT1p'!#REF!</definedName>
    <definedName name="xin190nc3p" localSheetId="7">'[51]CHITIET VL-NC-TT1p'!#REF!</definedName>
    <definedName name="xin190nc3p" localSheetId="2">'[51]CHITIET VL-NC-TT1p'!#REF!</definedName>
    <definedName name="xin190nc3p" localSheetId="3">'[50]CHITIET VL-NC-TT1p'!#REF!</definedName>
    <definedName name="xin190nc3p" localSheetId="5">'[51]CHITIET VL-NC-TT1p'!#REF!</definedName>
    <definedName name="xin190nc3p">'[50]CHITIET VL-NC-TT1p'!#REF!</definedName>
    <definedName name="XIN190vc" localSheetId="4">'[56]CHITIET VL-NC-TT-3p'!#REF!</definedName>
    <definedName name="XIN190vc" localSheetId="0">'[56]CHITIET VL-NC-TT-3p'!#REF!</definedName>
    <definedName name="XIN190vc" localSheetId="1">'[56]CHITIET VL-NC-TT-3p'!#REF!</definedName>
    <definedName name="XIN190vc" localSheetId="6">'[56]CHITIET VL-NC-TT-3p'!#REF!</definedName>
    <definedName name="XIN190vc" localSheetId="7">'[56]CHITIET VL-NC-TT-3p'!#REF!</definedName>
    <definedName name="XIN190vc" localSheetId="2">'[56]CHITIET VL-NC-TT-3p'!#REF!</definedName>
    <definedName name="XIN190vc" localSheetId="3">'[56]CHITIET VL-NC-TT-3p'!#REF!</definedName>
    <definedName name="XIN190vc" localSheetId="5">'[56]CHITIET VL-NC-TT-3p'!#REF!</definedName>
    <definedName name="XIN190vc">'[56]CHITIET VL-NC-TT-3p'!#REF!</definedName>
    <definedName name="XIN190vl" localSheetId="4">'[56]CHITIET VL-NC-TT-3p'!#REF!</definedName>
    <definedName name="XIN190vl" localSheetId="0">'[56]CHITIET VL-NC-TT-3p'!#REF!</definedName>
    <definedName name="XIN190vl" localSheetId="1">'[56]CHITIET VL-NC-TT-3p'!#REF!</definedName>
    <definedName name="XIN190vl" localSheetId="6">'[56]CHITIET VL-NC-TT-3p'!#REF!</definedName>
    <definedName name="XIN190vl" localSheetId="7">'[56]CHITIET VL-NC-TT-3p'!#REF!</definedName>
    <definedName name="XIN190vl" localSheetId="2">'[56]CHITIET VL-NC-TT-3p'!#REF!</definedName>
    <definedName name="XIN190vl" localSheetId="3">'[56]CHITIET VL-NC-TT-3p'!#REF!</definedName>
    <definedName name="XIN190vl" localSheetId="5">'[56]CHITIET VL-NC-TT-3p'!#REF!</definedName>
    <definedName name="XIN190vl">'[56]CHITIET VL-NC-TT-3p'!#REF!</definedName>
    <definedName name="xin190vl3p" localSheetId="4">'[50]CHITIET VL-NC-TT1p'!#REF!</definedName>
    <definedName name="xin190vl3p" localSheetId="0">'[50]CHITIET VL-NC-TT1p'!#REF!</definedName>
    <definedName name="xin190vl3p" localSheetId="1">'[50]CHITIET VL-NC-TT1p'!#REF!</definedName>
    <definedName name="xin190vl3p" localSheetId="6">'[51]CHITIET VL-NC-TT1p'!#REF!</definedName>
    <definedName name="xin190vl3p" localSheetId="7">'[51]CHITIET VL-NC-TT1p'!#REF!</definedName>
    <definedName name="xin190vl3p" localSheetId="2">'[51]CHITIET VL-NC-TT1p'!#REF!</definedName>
    <definedName name="xin190vl3p" localSheetId="3">'[50]CHITIET VL-NC-TT1p'!#REF!</definedName>
    <definedName name="xin190vl3p" localSheetId="5">'[51]CHITIET VL-NC-TT1p'!#REF!</definedName>
    <definedName name="xin190vl3p">'[50]CHITIET VL-NC-TT1p'!#REF!</definedName>
    <definedName name="xin2903p">[67]TONGKE3p!$R$110</definedName>
    <definedName name="xin290nc3p" localSheetId="4">'[50]CHITIET VL-NC-TT1p'!#REF!</definedName>
    <definedName name="xin290nc3p" localSheetId="0">'[50]CHITIET VL-NC-TT1p'!#REF!</definedName>
    <definedName name="xin290nc3p" localSheetId="1">'[50]CHITIET VL-NC-TT1p'!#REF!</definedName>
    <definedName name="xin290nc3p" localSheetId="6">'[51]CHITIET VL-NC-TT1p'!#REF!</definedName>
    <definedName name="xin290nc3p" localSheetId="7">'[51]CHITIET VL-NC-TT1p'!#REF!</definedName>
    <definedName name="xin290nc3p" localSheetId="2">'[51]CHITIET VL-NC-TT1p'!#REF!</definedName>
    <definedName name="xin290nc3p" localSheetId="3">'[50]CHITIET VL-NC-TT1p'!#REF!</definedName>
    <definedName name="xin290nc3p" localSheetId="5">'[51]CHITIET VL-NC-TT1p'!#REF!</definedName>
    <definedName name="xin290nc3p">'[50]CHITIET VL-NC-TT1p'!#REF!</definedName>
    <definedName name="xin290vl3p" localSheetId="4">'[50]CHITIET VL-NC-TT1p'!#REF!</definedName>
    <definedName name="xin290vl3p" localSheetId="0">'[50]CHITIET VL-NC-TT1p'!#REF!</definedName>
    <definedName name="xin290vl3p" localSheetId="1">'[50]CHITIET VL-NC-TT1p'!#REF!</definedName>
    <definedName name="xin290vl3p" localSheetId="6">'[51]CHITIET VL-NC-TT1p'!#REF!</definedName>
    <definedName name="xin290vl3p" localSheetId="7">'[51]CHITIET VL-NC-TT1p'!#REF!</definedName>
    <definedName name="xin290vl3p" localSheetId="2">'[51]CHITIET VL-NC-TT1p'!#REF!</definedName>
    <definedName name="xin290vl3p" localSheetId="3">'[50]CHITIET VL-NC-TT1p'!#REF!</definedName>
    <definedName name="xin290vl3p" localSheetId="5">'[51]CHITIET VL-NC-TT1p'!#REF!</definedName>
    <definedName name="xin290vl3p">'[50]CHITIET VL-NC-TT1p'!#REF!</definedName>
    <definedName name="xin3p" localSheetId="4">#REF!</definedName>
    <definedName name="xin3p" localSheetId="0">#REF!</definedName>
    <definedName name="xin3p" localSheetId="1">#REF!</definedName>
    <definedName name="xin3p" localSheetId="6">#REF!</definedName>
    <definedName name="xin3p" localSheetId="7">#REF!</definedName>
    <definedName name="xin3p" localSheetId="2">#REF!</definedName>
    <definedName name="xin3p" localSheetId="3">#REF!</definedName>
    <definedName name="xin3p" localSheetId="5">#REF!</definedName>
    <definedName name="xin3p">#REF!</definedName>
    <definedName name="xin901nc" localSheetId="4">'[7]lam-moi'!#REF!</definedName>
    <definedName name="xin901nc" localSheetId="0">'[7]lam-moi'!#REF!</definedName>
    <definedName name="xin901nc" localSheetId="1">'[7]lam-moi'!#REF!</definedName>
    <definedName name="xin901nc" localSheetId="6">'[7]lam-moi'!#REF!</definedName>
    <definedName name="xin901nc" localSheetId="7">'[7]lam-moi'!#REF!</definedName>
    <definedName name="xin901nc" localSheetId="2">'[7]lam-moi'!#REF!</definedName>
    <definedName name="xin901nc" localSheetId="3">'[7]lam-moi'!#REF!</definedName>
    <definedName name="xin901nc" localSheetId="5">'[7]lam-moi'!#REF!</definedName>
    <definedName name="xin901nc">'[7]lam-moi'!#REF!</definedName>
    <definedName name="xin901vl" localSheetId="4">'[7]lam-moi'!#REF!</definedName>
    <definedName name="xin901vl" localSheetId="0">'[7]lam-moi'!#REF!</definedName>
    <definedName name="xin901vl" localSheetId="1">'[7]lam-moi'!#REF!</definedName>
    <definedName name="xin901vl" localSheetId="6">'[7]lam-moi'!#REF!</definedName>
    <definedName name="xin901vl" localSheetId="7">'[7]lam-moi'!#REF!</definedName>
    <definedName name="xin901vl" localSheetId="2">'[7]lam-moi'!#REF!</definedName>
    <definedName name="xin901vl" localSheetId="3">'[7]lam-moi'!#REF!</definedName>
    <definedName name="xin901vl" localSheetId="5">'[7]lam-moi'!#REF!</definedName>
    <definedName name="xin901vl">'[7]lam-moi'!#REF!</definedName>
    <definedName name="xind" localSheetId="4">#REF!</definedName>
    <definedName name="xind" localSheetId="0">#REF!</definedName>
    <definedName name="xind" localSheetId="1">#REF!</definedName>
    <definedName name="xind" localSheetId="6">#REF!</definedName>
    <definedName name="xind" localSheetId="7">#REF!</definedName>
    <definedName name="xind" localSheetId="2">#REF!</definedName>
    <definedName name="xind" localSheetId="3">#REF!</definedName>
    <definedName name="xind" localSheetId="5">#REF!</definedName>
    <definedName name="xind">#REF!</definedName>
    <definedName name="xind1p" localSheetId="4">#REF!</definedName>
    <definedName name="xind1p" localSheetId="0">#REF!</definedName>
    <definedName name="xind1p" localSheetId="1">#REF!</definedName>
    <definedName name="xind1p" localSheetId="6">#REF!</definedName>
    <definedName name="xind1p" localSheetId="7">#REF!</definedName>
    <definedName name="xind1p" localSheetId="2">#REF!</definedName>
    <definedName name="xind1p" localSheetId="3">#REF!</definedName>
    <definedName name="xind1p" localSheetId="5">#REF!</definedName>
    <definedName name="xind1p">#REF!</definedName>
    <definedName name="xind1pnc" localSheetId="4">'[7]lam-moi'!#REF!</definedName>
    <definedName name="xind1pnc" localSheetId="0">'[7]lam-moi'!#REF!</definedName>
    <definedName name="xind1pnc" localSheetId="1">'[7]lam-moi'!#REF!</definedName>
    <definedName name="xind1pnc" localSheetId="6">'[7]lam-moi'!#REF!</definedName>
    <definedName name="xind1pnc" localSheetId="7">'[7]lam-moi'!#REF!</definedName>
    <definedName name="xind1pnc" localSheetId="2">'[7]lam-moi'!#REF!</definedName>
    <definedName name="xind1pnc" localSheetId="3">'[7]lam-moi'!#REF!</definedName>
    <definedName name="xind1pnc" localSheetId="5">'[7]lam-moi'!#REF!</definedName>
    <definedName name="xind1pnc">'[7]lam-moi'!#REF!</definedName>
    <definedName name="xind1pvl" localSheetId="4">'[7]lam-moi'!#REF!</definedName>
    <definedName name="xind1pvl" localSheetId="0">'[7]lam-moi'!#REF!</definedName>
    <definedName name="xind1pvl" localSheetId="1">'[7]lam-moi'!#REF!</definedName>
    <definedName name="xind1pvl" localSheetId="6">'[7]lam-moi'!#REF!</definedName>
    <definedName name="xind1pvl" localSheetId="7">'[7]lam-moi'!#REF!</definedName>
    <definedName name="xind1pvl" localSheetId="2">'[7]lam-moi'!#REF!</definedName>
    <definedName name="xind1pvl" localSheetId="3">'[7]lam-moi'!#REF!</definedName>
    <definedName name="xind1pvl" localSheetId="5">'[7]lam-moi'!#REF!</definedName>
    <definedName name="xind1pvl">'[7]lam-moi'!#REF!</definedName>
    <definedName name="xind3p" localSheetId="4">#REF!</definedName>
    <definedName name="xind3p" localSheetId="0">#REF!</definedName>
    <definedName name="xind3p" localSheetId="1">#REF!</definedName>
    <definedName name="xind3p" localSheetId="6">#REF!</definedName>
    <definedName name="xind3p" localSheetId="7">#REF!</definedName>
    <definedName name="xind3p" localSheetId="2">#REF!</definedName>
    <definedName name="xind3p" localSheetId="3">#REF!</definedName>
    <definedName name="xind3p" localSheetId="5">#REF!</definedName>
    <definedName name="xind3p">#REF!</definedName>
    <definedName name="XINDnc" localSheetId="4">'[56]CHITIET VL-NC-TT-3p'!#REF!</definedName>
    <definedName name="XINDnc" localSheetId="0">'[56]CHITIET VL-NC-TT-3p'!#REF!</definedName>
    <definedName name="XINDnc" localSheetId="1">'[56]CHITIET VL-NC-TT-3p'!#REF!</definedName>
    <definedName name="XINDnc" localSheetId="6">'[56]CHITIET VL-NC-TT-3p'!#REF!</definedName>
    <definedName name="XINDnc" localSheetId="7">'[56]CHITIET VL-NC-TT-3p'!#REF!</definedName>
    <definedName name="XINDnc" localSheetId="2">'[56]CHITIET VL-NC-TT-3p'!#REF!</definedName>
    <definedName name="XINDnc" localSheetId="3">'[56]CHITIET VL-NC-TT-3p'!#REF!</definedName>
    <definedName name="XINDnc" localSheetId="5">'[56]CHITIET VL-NC-TT-3p'!#REF!</definedName>
    <definedName name="XINDnc">'[56]CHITIET VL-NC-TT-3p'!#REF!</definedName>
    <definedName name="xindnc1p" localSheetId="4">#REF!</definedName>
    <definedName name="xindnc1p" localSheetId="0">#REF!</definedName>
    <definedName name="xindnc1p" localSheetId="1">#REF!</definedName>
    <definedName name="xindnc1p" localSheetId="6">#REF!</definedName>
    <definedName name="xindnc1p" localSheetId="7">#REF!</definedName>
    <definedName name="xindnc1p" localSheetId="2">#REF!</definedName>
    <definedName name="xindnc1p" localSheetId="3">#REF!</definedName>
    <definedName name="xindnc1p" localSheetId="5">#REF!</definedName>
    <definedName name="xindnc1p">#REF!</definedName>
    <definedName name="xindnc3p" localSheetId="4">'[50]CHITIET VL-NC-TT1p'!#REF!</definedName>
    <definedName name="xindnc3p" localSheetId="0">'[50]CHITIET VL-NC-TT1p'!#REF!</definedName>
    <definedName name="xindnc3p" localSheetId="1">'[50]CHITIET VL-NC-TT1p'!#REF!</definedName>
    <definedName name="xindnc3p" localSheetId="6">'[51]CHITIET VL-NC-TT1p'!#REF!</definedName>
    <definedName name="xindnc3p" localSheetId="7">'[51]CHITIET VL-NC-TT1p'!#REF!</definedName>
    <definedName name="xindnc3p" localSheetId="2">'[51]CHITIET VL-NC-TT1p'!#REF!</definedName>
    <definedName name="xindnc3p" localSheetId="3">'[50]CHITIET VL-NC-TT1p'!#REF!</definedName>
    <definedName name="xindnc3p" localSheetId="5">'[51]CHITIET VL-NC-TT1p'!#REF!</definedName>
    <definedName name="xindnc3p">'[50]CHITIET VL-NC-TT1p'!#REF!</definedName>
    <definedName name="XINDvc" localSheetId="4">'[56]CHITIET VL-NC-TT-3p'!#REF!</definedName>
    <definedName name="XINDvc" localSheetId="0">'[56]CHITIET VL-NC-TT-3p'!#REF!</definedName>
    <definedName name="XINDvc" localSheetId="1">'[56]CHITIET VL-NC-TT-3p'!#REF!</definedName>
    <definedName name="XINDvc" localSheetId="6">'[56]CHITIET VL-NC-TT-3p'!#REF!</definedName>
    <definedName name="XINDvc" localSheetId="7">'[56]CHITIET VL-NC-TT-3p'!#REF!</definedName>
    <definedName name="XINDvc" localSheetId="2">'[56]CHITIET VL-NC-TT-3p'!#REF!</definedName>
    <definedName name="XINDvc" localSheetId="3">'[56]CHITIET VL-NC-TT-3p'!#REF!</definedName>
    <definedName name="XINDvc" localSheetId="5">'[56]CHITIET VL-NC-TT-3p'!#REF!</definedName>
    <definedName name="XINDvc">'[56]CHITIET VL-NC-TT-3p'!#REF!</definedName>
    <definedName name="XINDvl" localSheetId="4">'[56]CHITIET VL-NC-TT-3p'!#REF!</definedName>
    <definedName name="XINDvl" localSheetId="0">'[56]CHITIET VL-NC-TT-3p'!#REF!</definedName>
    <definedName name="XINDvl" localSheetId="1">'[56]CHITIET VL-NC-TT-3p'!#REF!</definedName>
    <definedName name="XINDvl" localSheetId="6">'[56]CHITIET VL-NC-TT-3p'!#REF!</definedName>
    <definedName name="XINDvl" localSheetId="7">'[56]CHITIET VL-NC-TT-3p'!#REF!</definedName>
    <definedName name="XINDvl" localSheetId="2">'[56]CHITIET VL-NC-TT-3p'!#REF!</definedName>
    <definedName name="XINDvl" localSheetId="3">'[56]CHITIET VL-NC-TT-3p'!#REF!</definedName>
    <definedName name="XINDvl" localSheetId="5">'[56]CHITIET VL-NC-TT-3p'!#REF!</definedName>
    <definedName name="XINDvl">'[56]CHITIET VL-NC-TT-3p'!#REF!</definedName>
    <definedName name="xindvl1p" localSheetId="4">#REF!</definedName>
    <definedName name="xindvl1p" localSheetId="0">#REF!</definedName>
    <definedName name="xindvl1p" localSheetId="1">#REF!</definedName>
    <definedName name="xindvl1p" localSheetId="6">#REF!</definedName>
    <definedName name="xindvl1p" localSheetId="7">#REF!</definedName>
    <definedName name="xindvl1p" localSheetId="2">#REF!</definedName>
    <definedName name="xindvl1p" localSheetId="3">#REF!</definedName>
    <definedName name="xindvl1p" localSheetId="5">#REF!</definedName>
    <definedName name="xindvl1p">#REF!</definedName>
    <definedName name="xindvl3p" localSheetId="4">'[50]CHITIET VL-NC-TT1p'!#REF!</definedName>
    <definedName name="xindvl3p" localSheetId="0">'[50]CHITIET VL-NC-TT1p'!#REF!</definedName>
    <definedName name="xindvl3p" localSheetId="1">'[50]CHITIET VL-NC-TT1p'!#REF!</definedName>
    <definedName name="xindvl3p" localSheetId="6">'[51]CHITIET VL-NC-TT1p'!#REF!</definedName>
    <definedName name="xindvl3p" localSheetId="7">'[51]CHITIET VL-NC-TT1p'!#REF!</definedName>
    <definedName name="xindvl3p" localSheetId="2">'[51]CHITIET VL-NC-TT1p'!#REF!</definedName>
    <definedName name="xindvl3p" localSheetId="3">'[50]CHITIET VL-NC-TT1p'!#REF!</definedName>
    <definedName name="xindvl3p" localSheetId="5">'[51]CHITIET VL-NC-TT1p'!#REF!</definedName>
    <definedName name="xindvl3p">'[50]CHITIET VL-NC-TT1p'!#REF!</definedName>
    <definedName name="xing1p" localSheetId="4">#REF!</definedName>
    <definedName name="xing1p" localSheetId="0">#REF!</definedName>
    <definedName name="xing1p" localSheetId="1">#REF!</definedName>
    <definedName name="xing1p" localSheetId="6">#REF!</definedName>
    <definedName name="xing1p" localSheetId="7">#REF!</definedName>
    <definedName name="xing1p" localSheetId="2">#REF!</definedName>
    <definedName name="xing1p" localSheetId="3">#REF!</definedName>
    <definedName name="xing1p" localSheetId="5">#REF!</definedName>
    <definedName name="xing1p">#REF!</definedName>
    <definedName name="xing1pnc" localSheetId="4">'[7]lam-moi'!#REF!</definedName>
    <definedName name="xing1pnc" localSheetId="0">'[7]lam-moi'!#REF!</definedName>
    <definedName name="xing1pnc" localSheetId="1">'[7]lam-moi'!#REF!</definedName>
    <definedName name="xing1pnc" localSheetId="6">'[7]lam-moi'!#REF!</definedName>
    <definedName name="xing1pnc" localSheetId="7">'[7]lam-moi'!#REF!</definedName>
    <definedName name="xing1pnc" localSheetId="2">'[7]lam-moi'!#REF!</definedName>
    <definedName name="xing1pnc" localSheetId="3">'[7]lam-moi'!#REF!</definedName>
    <definedName name="xing1pnc" localSheetId="5">'[7]lam-moi'!#REF!</definedName>
    <definedName name="xing1pnc">'[7]lam-moi'!#REF!</definedName>
    <definedName name="xing1pvl" localSheetId="4">'[7]lam-moi'!#REF!</definedName>
    <definedName name="xing1pvl" localSheetId="0">'[7]lam-moi'!#REF!</definedName>
    <definedName name="xing1pvl" localSheetId="1">'[7]lam-moi'!#REF!</definedName>
    <definedName name="xing1pvl" localSheetId="6">'[7]lam-moi'!#REF!</definedName>
    <definedName name="xing1pvl" localSheetId="7">'[7]lam-moi'!#REF!</definedName>
    <definedName name="xing1pvl" localSheetId="2">'[7]lam-moi'!#REF!</definedName>
    <definedName name="xing1pvl" localSheetId="3">'[7]lam-moi'!#REF!</definedName>
    <definedName name="xing1pvl" localSheetId="5">'[7]lam-moi'!#REF!</definedName>
    <definedName name="xing1pvl">'[7]lam-moi'!#REF!</definedName>
    <definedName name="xingnc1p" localSheetId="4">#REF!</definedName>
    <definedName name="xingnc1p" localSheetId="0">#REF!</definedName>
    <definedName name="xingnc1p" localSheetId="1">#REF!</definedName>
    <definedName name="xingnc1p" localSheetId="6">#REF!</definedName>
    <definedName name="xingnc1p" localSheetId="7">#REF!</definedName>
    <definedName name="xingnc1p" localSheetId="2">#REF!</definedName>
    <definedName name="xingnc1p" localSheetId="3">#REF!</definedName>
    <definedName name="xingnc1p" localSheetId="5">#REF!</definedName>
    <definedName name="xingnc1p">#REF!</definedName>
    <definedName name="xingvl1p" localSheetId="4">#REF!</definedName>
    <definedName name="xingvl1p" localSheetId="0">#REF!</definedName>
    <definedName name="xingvl1p" localSheetId="1">#REF!</definedName>
    <definedName name="xingvl1p" localSheetId="6">#REF!</definedName>
    <definedName name="xingvl1p" localSheetId="7">#REF!</definedName>
    <definedName name="xingvl1p" localSheetId="2">#REF!</definedName>
    <definedName name="xingvl1p" localSheetId="3">#REF!</definedName>
    <definedName name="xingvl1p" localSheetId="5">#REF!</definedName>
    <definedName name="xingvl1p">#REF!</definedName>
    <definedName name="XINnc" localSheetId="4">#REF!</definedName>
    <definedName name="XINnc" localSheetId="0">#REF!</definedName>
    <definedName name="XINnc" localSheetId="1">#REF!</definedName>
    <definedName name="XINnc" localSheetId="6">#REF!</definedName>
    <definedName name="XINnc" localSheetId="7">#REF!</definedName>
    <definedName name="XINnc" localSheetId="2">#REF!</definedName>
    <definedName name="XINnc" localSheetId="3">#REF!</definedName>
    <definedName name="XINnc" localSheetId="5">#REF!</definedName>
    <definedName name="XINnc">#REF!</definedName>
    <definedName name="xinnc3p" localSheetId="4">'[50]CHITIET VL-NC-TT1p'!#REF!</definedName>
    <definedName name="xinnc3p" localSheetId="0">'[50]CHITIET VL-NC-TT1p'!#REF!</definedName>
    <definedName name="xinnc3p" localSheetId="1">'[50]CHITIET VL-NC-TT1p'!#REF!</definedName>
    <definedName name="xinnc3p" localSheetId="6">'[51]CHITIET VL-NC-TT1p'!#REF!</definedName>
    <definedName name="xinnc3p" localSheetId="7">'[51]CHITIET VL-NC-TT1p'!#REF!</definedName>
    <definedName name="xinnc3p" localSheetId="2">'[51]CHITIET VL-NC-TT1p'!#REF!</definedName>
    <definedName name="xinnc3p" localSheetId="3">'[50]CHITIET VL-NC-TT1p'!#REF!</definedName>
    <definedName name="xinnc3p" localSheetId="5">'[51]CHITIET VL-NC-TT1p'!#REF!</definedName>
    <definedName name="xinnc3p">'[50]CHITIET VL-NC-TT1p'!#REF!</definedName>
    <definedName name="xint1p" localSheetId="4">#REF!</definedName>
    <definedName name="xint1p" localSheetId="0">#REF!</definedName>
    <definedName name="xint1p" localSheetId="1">#REF!</definedName>
    <definedName name="xint1p" localSheetId="6">#REF!</definedName>
    <definedName name="xint1p" localSheetId="7">#REF!</definedName>
    <definedName name="xint1p" localSheetId="2">#REF!</definedName>
    <definedName name="xint1p" localSheetId="3">#REF!</definedName>
    <definedName name="xint1p" localSheetId="5">#REF!</definedName>
    <definedName name="xint1p">#REF!</definedName>
    <definedName name="XINvc" localSheetId="4">#REF!</definedName>
    <definedName name="XINvc" localSheetId="0">#REF!</definedName>
    <definedName name="XINvc" localSheetId="1">#REF!</definedName>
    <definedName name="XINvc" localSheetId="6">#REF!</definedName>
    <definedName name="XINvc" localSheetId="7">#REF!</definedName>
    <definedName name="XINvc" localSheetId="2">#REF!</definedName>
    <definedName name="XINvc" localSheetId="3">#REF!</definedName>
    <definedName name="XINvc" localSheetId="5">#REF!</definedName>
    <definedName name="XINvc">#REF!</definedName>
    <definedName name="XINvl" localSheetId="4">#REF!</definedName>
    <definedName name="XINvl" localSheetId="0">#REF!</definedName>
    <definedName name="XINvl" localSheetId="1">#REF!</definedName>
    <definedName name="XINvl" localSheetId="6">#REF!</definedName>
    <definedName name="XINvl" localSheetId="7">#REF!</definedName>
    <definedName name="XINvl" localSheetId="2">#REF!</definedName>
    <definedName name="XINvl" localSheetId="3">#REF!</definedName>
    <definedName name="XINvl" localSheetId="5">#REF!</definedName>
    <definedName name="XINvl">#REF!</definedName>
    <definedName name="xinvl3p" localSheetId="4">'[50]CHITIET VL-NC-TT1p'!#REF!</definedName>
    <definedName name="xinvl3p" localSheetId="0">'[50]CHITIET VL-NC-TT1p'!#REF!</definedName>
    <definedName name="xinvl3p" localSheetId="1">'[50]CHITIET VL-NC-TT1p'!#REF!</definedName>
    <definedName name="xinvl3p" localSheetId="6">'[51]CHITIET VL-NC-TT1p'!#REF!</definedName>
    <definedName name="xinvl3p" localSheetId="7">'[51]CHITIET VL-NC-TT1p'!#REF!</definedName>
    <definedName name="xinvl3p" localSheetId="2">'[51]CHITIET VL-NC-TT1p'!#REF!</definedName>
    <definedName name="xinvl3p" localSheetId="3">'[50]CHITIET VL-NC-TT1p'!#REF!</definedName>
    <definedName name="xinvl3p" localSheetId="5">'[51]CHITIET VL-NC-TT1p'!#REF!</definedName>
    <definedName name="xinvl3p">'[50]CHITIET VL-NC-TT1p'!#REF!</definedName>
    <definedName name="xit" localSheetId="4">#REF!</definedName>
    <definedName name="xit" localSheetId="0">#REF!</definedName>
    <definedName name="xit" localSheetId="1">#REF!</definedName>
    <definedName name="xit" localSheetId="6">#REF!</definedName>
    <definedName name="xit" localSheetId="7">#REF!</definedName>
    <definedName name="xit" localSheetId="2">#REF!</definedName>
    <definedName name="xit" localSheetId="3">#REF!</definedName>
    <definedName name="xit" localSheetId="5">#REF!</definedName>
    <definedName name="xit">#REF!</definedName>
    <definedName name="xit1" localSheetId="4">#REF!</definedName>
    <definedName name="xit1" localSheetId="0">#REF!</definedName>
    <definedName name="xit1" localSheetId="1">#REF!</definedName>
    <definedName name="xit1" localSheetId="6">#REF!</definedName>
    <definedName name="xit1" localSheetId="7">#REF!</definedName>
    <definedName name="xit1" localSheetId="2">#REF!</definedName>
    <definedName name="xit1" localSheetId="3">#REF!</definedName>
    <definedName name="xit1" localSheetId="5">#REF!</definedName>
    <definedName name="xit1">#REF!</definedName>
    <definedName name="XIT1nc" localSheetId="4">'[39]CHITIET VL-NC-TT-3p'!#REF!</definedName>
    <definedName name="XIT1nc" localSheetId="0">'[39]CHITIET VL-NC-TT-3p'!#REF!</definedName>
    <definedName name="XIT1nc" localSheetId="1">'[39]CHITIET VL-NC-TT-3p'!#REF!</definedName>
    <definedName name="XIT1nc" localSheetId="6">'[39]CHITIET VL-NC-TT-3p'!#REF!</definedName>
    <definedName name="XIT1nc" localSheetId="7">'[39]CHITIET VL-NC-TT-3p'!#REF!</definedName>
    <definedName name="XIT1nc" localSheetId="2">'[39]CHITIET VL-NC-TT-3p'!#REF!</definedName>
    <definedName name="XIT1nc" localSheetId="3">'[39]CHITIET VL-NC-TT-3p'!#REF!</definedName>
    <definedName name="XIT1nc" localSheetId="5">'[39]CHITIET VL-NC-TT-3p'!#REF!</definedName>
    <definedName name="XIT1nc">'[39]CHITIET VL-NC-TT-3p'!#REF!</definedName>
    <definedName name="xit1p" localSheetId="4">#REF!</definedName>
    <definedName name="xit1p" localSheetId="0">#REF!</definedName>
    <definedName name="xit1p" localSheetId="1">#REF!</definedName>
    <definedName name="xit1p" localSheetId="6">#REF!</definedName>
    <definedName name="xit1p" localSheetId="7">#REF!</definedName>
    <definedName name="xit1p" localSheetId="2">#REF!</definedName>
    <definedName name="xit1p" localSheetId="3">#REF!</definedName>
    <definedName name="xit1p" localSheetId="5">#REF!</definedName>
    <definedName name="xit1p">#REF!</definedName>
    <definedName name="xit1pnc" localSheetId="4">'[7]lam-moi'!#REF!</definedName>
    <definedName name="xit1pnc" localSheetId="0">'[7]lam-moi'!#REF!</definedName>
    <definedName name="xit1pnc" localSheetId="1">'[7]lam-moi'!#REF!</definedName>
    <definedName name="xit1pnc" localSheetId="6">'[7]lam-moi'!#REF!</definedName>
    <definedName name="xit1pnc" localSheetId="7">'[7]lam-moi'!#REF!</definedName>
    <definedName name="xit1pnc" localSheetId="2">'[7]lam-moi'!#REF!</definedName>
    <definedName name="xit1pnc" localSheetId="3">'[7]lam-moi'!#REF!</definedName>
    <definedName name="xit1pnc" localSheetId="5">'[7]lam-moi'!#REF!</definedName>
    <definedName name="xit1pnc">'[7]lam-moi'!#REF!</definedName>
    <definedName name="xit1pvl" localSheetId="4">'[7]lam-moi'!#REF!</definedName>
    <definedName name="xit1pvl" localSheetId="0">'[7]lam-moi'!#REF!</definedName>
    <definedName name="xit1pvl" localSheetId="1">'[7]lam-moi'!#REF!</definedName>
    <definedName name="xit1pvl" localSheetId="6">'[7]lam-moi'!#REF!</definedName>
    <definedName name="xit1pvl" localSheetId="7">'[7]lam-moi'!#REF!</definedName>
    <definedName name="xit1pvl" localSheetId="2">'[7]lam-moi'!#REF!</definedName>
    <definedName name="xit1pvl" localSheetId="3">'[7]lam-moi'!#REF!</definedName>
    <definedName name="xit1pvl" localSheetId="5">'[7]lam-moi'!#REF!</definedName>
    <definedName name="xit1pvl">'[7]lam-moi'!#REF!</definedName>
    <definedName name="XIT1vl" localSheetId="4">'[39]CHITIET VL-NC-TT-3p'!#REF!</definedName>
    <definedName name="XIT1vl" localSheetId="0">'[39]CHITIET VL-NC-TT-3p'!#REF!</definedName>
    <definedName name="XIT1vl" localSheetId="1">'[39]CHITIET VL-NC-TT-3p'!#REF!</definedName>
    <definedName name="XIT1vl" localSheetId="6">'[39]CHITIET VL-NC-TT-3p'!#REF!</definedName>
    <definedName name="XIT1vl" localSheetId="7">'[39]CHITIET VL-NC-TT-3p'!#REF!</definedName>
    <definedName name="XIT1vl" localSheetId="2">'[39]CHITIET VL-NC-TT-3p'!#REF!</definedName>
    <definedName name="XIT1vl" localSheetId="3">'[39]CHITIET VL-NC-TT-3p'!#REF!</definedName>
    <definedName name="XIT1vl" localSheetId="5">'[39]CHITIET VL-NC-TT-3p'!#REF!</definedName>
    <definedName name="XIT1vl">'[39]CHITIET VL-NC-TT-3p'!#REF!</definedName>
    <definedName name="xit2nc" localSheetId="4">'[7]lam-moi'!#REF!</definedName>
    <definedName name="xit2nc" localSheetId="0">'[7]lam-moi'!#REF!</definedName>
    <definedName name="xit2nc" localSheetId="1">'[7]lam-moi'!#REF!</definedName>
    <definedName name="xit2nc" localSheetId="6">'[7]lam-moi'!#REF!</definedName>
    <definedName name="xit2nc" localSheetId="7">'[7]lam-moi'!#REF!</definedName>
    <definedName name="xit2nc" localSheetId="2">'[7]lam-moi'!#REF!</definedName>
    <definedName name="xit2nc" localSheetId="3">'[7]lam-moi'!#REF!</definedName>
    <definedName name="xit2nc" localSheetId="5">'[7]lam-moi'!#REF!</definedName>
    <definedName name="xit2nc">'[7]lam-moi'!#REF!</definedName>
    <definedName name="xit2nc3p" localSheetId="4">'[50]CHITIET VL-NC-TT1p'!#REF!</definedName>
    <definedName name="xit2nc3p" localSheetId="0">'[50]CHITIET VL-NC-TT1p'!#REF!</definedName>
    <definedName name="xit2nc3p" localSheetId="1">'[50]CHITIET VL-NC-TT1p'!#REF!</definedName>
    <definedName name="xit2nc3p" localSheetId="6">'[51]CHITIET VL-NC-TT1p'!#REF!</definedName>
    <definedName name="xit2nc3p" localSheetId="7">'[51]CHITIET VL-NC-TT1p'!#REF!</definedName>
    <definedName name="xit2nc3p" localSheetId="2">'[51]CHITIET VL-NC-TT1p'!#REF!</definedName>
    <definedName name="xit2nc3p" localSheetId="3">'[50]CHITIET VL-NC-TT1p'!#REF!</definedName>
    <definedName name="xit2nc3p" localSheetId="5">'[51]CHITIET VL-NC-TT1p'!#REF!</definedName>
    <definedName name="xit2nc3p">'[50]CHITIET VL-NC-TT1p'!#REF!</definedName>
    <definedName name="xit2vl" localSheetId="4">'[7]lam-moi'!#REF!</definedName>
    <definedName name="xit2vl" localSheetId="0">'[7]lam-moi'!#REF!</definedName>
    <definedName name="xit2vl" localSheetId="1">'[7]lam-moi'!#REF!</definedName>
    <definedName name="xit2vl" localSheetId="6">'[7]lam-moi'!#REF!</definedName>
    <definedName name="xit2vl" localSheetId="7">'[7]lam-moi'!#REF!</definedName>
    <definedName name="xit2vl" localSheetId="2">'[7]lam-moi'!#REF!</definedName>
    <definedName name="xit2vl" localSheetId="3">'[7]lam-moi'!#REF!</definedName>
    <definedName name="xit2vl" localSheetId="5">'[7]lam-moi'!#REF!</definedName>
    <definedName name="xit2vl">'[7]lam-moi'!#REF!</definedName>
    <definedName name="xit2vl3p" localSheetId="4">'[50]CHITIET VL-NC-TT1p'!#REF!</definedName>
    <definedName name="xit2vl3p" localSheetId="0">'[50]CHITIET VL-NC-TT1p'!#REF!</definedName>
    <definedName name="xit2vl3p" localSheetId="1">'[50]CHITIET VL-NC-TT1p'!#REF!</definedName>
    <definedName name="xit2vl3p" localSheetId="6">'[51]CHITIET VL-NC-TT1p'!#REF!</definedName>
    <definedName name="xit2vl3p" localSheetId="7">'[51]CHITIET VL-NC-TT1p'!#REF!</definedName>
    <definedName name="xit2vl3p" localSheetId="2">'[51]CHITIET VL-NC-TT1p'!#REF!</definedName>
    <definedName name="xit2vl3p" localSheetId="3">'[50]CHITIET VL-NC-TT1p'!#REF!</definedName>
    <definedName name="xit2vl3p" localSheetId="5">'[51]CHITIET VL-NC-TT1p'!#REF!</definedName>
    <definedName name="xit2vl3p">'[50]CHITIET VL-NC-TT1p'!#REF!</definedName>
    <definedName name="xit3p" localSheetId="4">#REF!</definedName>
    <definedName name="xit3p" localSheetId="0">#REF!</definedName>
    <definedName name="xit3p" localSheetId="1">#REF!</definedName>
    <definedName name="xit3p" localSheetId="6">#REF!</definedName>
    <definedName name="xit3p" localSheetId="7">#REF!</definedName>
    <definedName name="xit3p" localSheetId="2">#REF!</definedName>
    <definedName name="xit3p" localSheetId="3">#REF!</definedName>
    <definedName name="xit3p" localSheetId="5">#REF!</definedName>
    <definedName name="xit3p">#REF!</definedName>
    <definedName name="XITnc" localSheetId="4">#REF!</definedName>
    <definedName name="XITnc" localSheetId="0">#REF!</definedName>
    <definedName name="XITnc" localSheetId="1">#REF!</definedName>
    <definedName name="XITnc" localSheetId="6">#REF!</definedName>
    <definedName name="XITnc" localSheetId="7">#REF!</definedName>
    <definedName name="XITnc" localSheetId="2">#REF!</definedName>
    <definedName name="XITnc" localSheetId="3">#REF!</definedName>
    <definedName name="XITnc" localSheetId="5">#REF!</definedName>
    <definedName name="XITnc">#REF!</definedName>
    <definedName name="xitnc3p" localSheetId="4">'[50]CHITIET VL-NC-TT1p'!#REF!</definedName>
    <definedName name="xitnc3p" localSheetId="0">'[50]CHITIET VL-NC-TT1p'!#REF!</definedName>
    <definedName name="xitnc3p" localSheetId="1">'[50]CHITIET VL-NC-TT1p'!#REF!</definedName>
    <definedName name="xitnc3p" localSheetId="6">'[51]CHITIET VL-NC-TT1p'!#REF!</definedName>
    <definedName name="xitnc3p" localSheetId="7">'[51]CHITIET VL-NC-TT1p'!#REF!</definedName>
    <definedName name="xitnc3p" localSheetId="2">'[51]CHITIET VL-NC-TT1p'!#REF!</definedName>
    <definedName name="xitnc3p" localSheetId="3">'[50]CHITIET VL-NC-TT1p'!#REF!</definedName>
    <definedName name="xitnc3p" localSheetId="5">'[51]CHITIET VL-NC-TT1p'!#REF!</definedName>
    <definedName name="xitnc3p">'[50]CHITIET VL-NC-TT1p'!#REF!</definedName>
    <definedName name="xittnc">'[7]CHITIET VL-NC'!$G$48</definedName>
    <definedName name="xittvl">'[7]CHITIET VL-NC'!$G$44</definedName>
    <definedName name="XITvc" localSheetId="4">#REF!</definedName>
    <definedName name="XITvc" localSheetId="0">#REF!</definedName>
    <definedName name="XITvc" localSheetId="1">#REF!</definedName>
    <definedName name="XITvc" localSheetId="6">#REF!</definedName>
    <definedName name="XITvc" localSheetId="7">#REF!</definedName>
    <definedName name="XITvc" localSheetId="2">#REF!</definedName>
    <definedName name="XITvc" localSheetId="3">#REF!</definedName>
    <definedName name="XITvc" localSheetId="5">#REF!</definedName>
    <definedName name="XITvc">#REF!</definedName>
    <definedName name="XITvl" localSheetId="4">#REF!</definedName>
    <definedName name="XITvl" localSheetId="0">#REF!</definedName>
    <definedName name="XITvl" localSheetId="1">#REF!</definedName>
    <definedName name="XITvl" localSheetId="6">#REF!</definedName>
    <definedName name="XITvl" localSheetId="7">#REF!</definedName>
    <definedName name="XITvl" localSheetId="2">#REF!</definedName>
    <definedName name="XITvl" localSheetId="3">#REF!</definedName>
    <definedName name="XITvl" localSheetId="5">#REF!</definedName>
    <definedName name="XITvl">#REF!</definedName>
    <definedName name="xitvl3p" localSheetId="4">'[50]CHITIET VL-NC-TT1p'!#REF!</definedName>
    <definedName name="xitvl3p" localSheetId="0">'[50]CHITIET VL-NC-TT1p'!#REF!</definedName>
    <definedName name="xitvl3p" localSheetId="1">'[50]CHITIET VL-NC-TT1p'!#REF!</definedName>
    <definedName name="xitvl3p" localSheetId="6">'[51]CHITIET VL-NC-TT1p'!#REF!</definedName>
    <definedName name="xitvl3p" localSheetId="7">'[51]CHITIET VL-NC-TT1p'!#REF!</definedName>
    <definedName name="xitvl3p" localSheetId="2">'[51]CHITIET VL-NC-TT1p'!#REF!</definedName>
    <definedName name="xitvl3p" localSheetId="3">'[50]CHITIET VL-NC-TT1p'!#REF!</definedName>
    <definedName name="xitvl3p" localSheetId="5">'[51]CHITIET VL-NC-TT1p'!#REF!</definedName>
    <definedName name="xitvl3p">'[50]CHITIET VL-NC-TT1p'!#REF!</definedName>
    <definedName name="xld" localSheetId="6">'[77]TH-XL'!$C$11</definedName>
    <definedName name="xld" localSheetId="7">'[77]TH-XL'!$C$11</definedName>
    <definedName name="xld" localSheetId="2">'[77]TH-XL'!$C$11</definedName>
    <definedName name="xld" localSheetId="5">'[77]TH-XL'!$C$11</definedName>
    <definedName name="xld">'[78]TH-XL'!$C$11</definedName>
    <definedName name="xlt" localSheetId="6">'[77]TH-XL'!$C$4</definedName>
    <definedName name="xlt" localSheetId="7">'[77]TH-XL'!$C$4</definedName>
    <definedName name="xlt" localSheetId="2">'[77]TH-XL'!$C$4</definedName>
    <definedName name="xlt" localSheetId="5">'[77]TH-XL'!$C$4</definedName>
    <definedName name="xlt">'[78]TH-XL'!$C$4</definedName>
    <definedName name="xm">[27]gvl!$N$16</definedName>
    <definedName name="xmcax" localSheetId="4">#REF!</definedName>
    <definedName name="xmcax" localSheetId="0">#REF!</definedName>
    <definedName name="xmcax" localSheetId="1">#REF!</definedName>
    <definedName name="xmcax" localSheetId="6">#REF!</definedName>
    <definedName name="xmcax" localSheetId="7">#REF!</definedName>
    <definedName name="xmcax" localSheetId="2">#REF!</definedName>
    <definedName name="xmcax" localSheetId="3">#REF!</definedName>
    <definedName name="xmcax" localSheetId="5">#REF!</definedName>
    <definedName name="xmcax">#REF!</definedName>
    <definedName name="xr1nc" localSheetId="4">'[7]lam-moi'!#REF!</definedName>
    <definedName name="xr1nc" localSheetId="0">'[7]lam-moi'!#REF!</definedName>
    <definedName name="xr1nc" localSheetId="1">'[7]lam-moi'!#REF!</definedName>
    <definedName name="xr1nc" localSheetId="6">'[7]lam-moi'!#REF!</definedName>
    <definedName name="xr1nc" localSheetId="7">'[7]lam-moi'!#REF!</definedName>
    <definedName name="xr1nc" localSheetId="2">'[7]lam-moi'!#REF!</definedName>
    <definedName name="xr1nc" localSheetId="3">'[7]lam-moi'!#REF!</definedName>
    <definedName name="xr1nc" localSheetId="5">'[7]lam-moi'!#REF!</definedName>
    <definedName name="xr1nc">'[7]lam-moi'!#REF!</definedName>
    <definedName name="xr1vl" localSheetId="4">'[7]lam-moi'!#REF!</definedName>
    <definedName name="xr1vl" localSheetId="0">'[7]lam-moi'!#REF!</definedName>
    <definedName name="xr1vl" localSheetId="1">'[7]lam-moi'!#REF!</definedName>
    <definedName name="xr1vl" localSheetId="6">'[7]lam-moi'!#REF!</definedName>
    <definedName name="xr1vl" localSheetId="7">'[7]lam-moi'!#REF!</definedName>
    <definedName name="xr1vl" localSheetId="2">'[7]lam-moi'!#REF!</definedName>
    <definedName name="xr1vl" localSheetId="3">'[7]lam-moi'!#REF!</definedName>
    <definedName name="xr1vl" localSheetId="5">'[7]lam-moi'!#REF!</definedName>
    <definedName name="xr1vl">'[7]lam-moi'!#REF!</definedName>
    <definedName name="xtr3pnc" localSheetId="4">[7]gtrinh!#REF!</definedName>
    <definedName name="xtr3pnc" localSheetId="0">[7]gtrinh!#REF!</definedName>
    <definedName name="xtr3pnc" localSheetId="1">[7]gtrinh!#REF!</definedName>
    <definedName name="xtr3pnc" localSheetId="6">[7]gtrinh!#REF!</definedName>
    <definedName name="xtr3pnc" localSheetId="7">[7]gtrinh!#REF!</definedName>
    <definedName name="xtr3pnc" localSheetId="2">[7]gtrinh!#REF!</definedName>
    <definedName name="xtr3pnc" localSheetId="3">[7]gtrinh!#REF!</definedName>
    <definedName name="xtr3pnc" localSheetId="5">[7]gtrinh!#REF!</definedName>
    <definedName name="xtr3pnc">[7]gtrinh!#REF!</definedName>
    <definedName name="xtr3pvl" localSheetId="4">[7]gtrinh!#REF!</definedName>
    <definedName name="xtr3pvl" localSheetId="0">[7]gtrinh!#REF!</definedName>
    <definedName name="xtr3pvl" localSheetId="1">[7]gtrinh!#REF!</definedName>
    <definedName name="xtr3pvl" localSheetId="6">[7]gtrinh!#REF!</definedName>
    <definedName name="xtr3pvl" localSheetId="7">[7]gtrinh!#REF!</definedName>
    <definedName name="xtr3pvl" localSheetId="2">[7]gtrinh!#REF!</definedName>
    <definedName name="xtr3pvl" localSheetId="3">[7]gtrinh!#REF!</definedName>
    <definedName name="xtr3pvl" localSheetId="5">[7]gtrinh!#REF!</definedName>
    <definedName name="xtr3pvl">[7]gtrinh!#REF!</definedName>
    <definedName name="z" localSheetId="4">#REF!</definedName>
    <definedName name="z" localSheetId="0">#REF!</definedName>
    <definedName name="z" localSheetId="1">#REF!</definedName>
    <definedName name="z" localSheetId="6">#REF!</definedName>
    <definedName name="z" localSheetId="7">#REF!</definedName>
    <definedName name="z" localSheetId="2">#REF!</definedName>
    <definedName name="z" localSheetId="3">#REF!</definedName>
    <definedName name="z" localSheetId="5">#REF!</definedName>
    <definedName name="z">#REF!</definedName>
    <definedName name="ZD" localSheetId="4">'[79]tong du toan'!#REF!</definedName>
    <definedName name="ZD" localSheetId="0">'[79]tong du toan'!#REF!</definedName>
    <definedName name="ZD" localSheetId="1">'[79]tong du toan'!#REF!</definedName>
    <definedName name="ZD" localSheetId="6">'[79]tong du toan'!#REF!</definedName>
    <definedName name="ZD" localSheetId="7">'[79]tong du toan'!#REF!</definedName>
    <definedName name="ZD" localSheetId="2">'[79]tong du toan'!#REF!</definedName>
    <definedName name="ZD" localSheetId="3">'[79]tong du toan'!#REF!</definedName>
    <definedName name="ZD" localSheetId="5">'[79]tong du toan'!#REF!</definedName>
    <definedName name="ZD">'[79]tong du toan'!#REF!</definedName>
    <definedName name="ZXD" localSheetId="4">#REF!</definedName>
    <definedName name="ZXD" localSheetId="0">#REF!</definedName>
    <definedName name="ZXD" localSheetId="1">#REF!</definedName>
    <definedName name="ZXD" localSheetId="6">#REF!</definedName>
    <definedName name="ZXD" localSheetId="7">#REF!</definedName>
    <definedName name="ZXD" localSheetId="2">#REF!</definedName>
    <definedName name="ZXD" localSheetId="3">#REF!</definedName>
    <definedName name="ZXD" localSheetId="5">#REF!</definedName>
    <definedName name="ZXD">#REF!</definedName>
    <definedName name="ZYX" localSheetId="4">#REF!</definedName>
    <definedName name="ZYX" localSheetId="0">#REF!</definedName>
    <definedName name="ZYX" localSheetId="1">#REF!</definedName>
    <definedName name="ZYX" localSheetId="6">#REF!</definedName>
    <definedName name="ZYX" localSheetId="7">#REF!</definedName>
    <definedName name="ZYX" localSheetId="2">#REF!</definedName>
    <definedName name="ZYX" localSheetId="3">#REF!</definedName>
    <definedName name="ZYX" localSheetId="5">#REF!</definedName>
    <definedName name="ZYX">#REF!</definedName>
    <definedName name="ZZZ" localSheetId="4">#REF!</definedName>
    <definedName name="ZZZ" localSheetId="0">#REF!</definedName>
    <definedName name="ZZZ" localSheetId="1">#REF!</definedName>
    <definedName name="ZZZ" localSheetId="6">#REF!</definedName>
    <definedName name="ZZZ" localSheetId="7">#REF!</definedName>
    <definedName name="ZZZ" localSheetId="2">#REF!</definedName>
    <definedName name="ZZZ" localSheetId="3">#REF!</definedName>
    <definedName name="ZZZ" localSheetId="5">#REF!</definedName>
    <definedName name="ZZZ">#REF!</definedName>
  </definedNames>
  <calcPr calcId="191029" fullCalcOn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3" i="35" l="1"/>
  <c r="G194" i="34"/>
  <c r="F194" i="34"/>
  <c r="E194" i="34"/>
  <c r="D194" i="34"/>
  <c r="J34" i="35"/>
  <c r="J27" i="35"/>
  <c r="I34" i="35"/>
  <c r="I27" i="35"/>
  <c r="J24" i="35"/>
  <c r="I24" i="35"/>
  <c r="I17" i="35"/>
  <c r="J17" i="35"/>
  <c r="J13" i="35"/>
  <c r="J11" i="35"/>
  <c r="J10" i="35"/>
  <c r="I11" i="35"/>
  <c r="C213" i="34"/>
  <c r="C212" i="34"/>
  <c r="H205" i="34"/>
  <c r="G205" i="34"/>
  <c r="E205" i="34"/>
  <c r="D205" i="34"/>
  <c r="H201" i="34"/>
  <c r="G201" i="34"/>
  <c r="E201" i="34"/>
  <c r="D201" i="34"/>
  <c r="H194" i="34"/>
  <c r="H189" i="34"/>
  <c r="H188" i="34" s="1"/>
  <c r="H187" i="34" s="1"/>
  <c r="H16" i="34" s="1"/>
  <c r="G189" i="34"/>
  <c r="E189" i="34"/>
  <c r="E188" i="34"/>
  <c r="E187" i="34" s="1"/>
  <c r="D189" i="34"/>
  <c r="D188" i="34" s="1"/>
  <c r="D187" i="34" s="1"/>
  <c r="O156" i="20"/>
  <c r="O76" i="20"/>
  <c r="I150" i="20"/>
  <c r="G150" i="20"/>
  <c r="I128" i="20"/>
  <c r="G128" i="20"/>
  <c r="J45" i="20"/>
  <c r="H608" i="33"/>
  <c r="F286" i="33"/>
  <c r="F283" i="33"/>
  <c r="F282" i="33"/>
  <c r="K277" i="33"/>
  <c r="I277" i="33"/>
  <c r="K276" i="33"/>
  <c r="K275" i="33" s="1"/>
  <c r="K274" i="33" s="1"/>
  <c r="K273" i="33" s="1"/>
  <c r="K265" i="33" s="1"/>
  <c r="I276" i="33"/>
  <c r="I275" i="33" s="1"/>
  <c r="I274" i="33" s="1"/>
  <c r="I273" i="33" s="1"/>
  <c r="D276" i="33"/>
  <c r="Z275" i="33"/>
  <c r="Y275" i="33"/>
  <c r="Y255" i="33" s="1"/>
  <c r="Y227" i="33" s="1"/>
  <c r="X275" i="33"/>
  <c r="J275" i="33"/>
  <c r="J274" i="33"/>
  <c r="J273" i="33"/>
  <c r="J265" i="33" s="1"/>
  <c r="H275" i="33"/>
  <c r="H274" i="33" s="1"/>
  <c r="H273" i="33" s="1"/>
  <c r="G275" i="33"/>
  <c r="G274" i="33" s="1"/>
  <c r="G273" i="33" s="1"/>
  <c r="T274" i="33"/>
  <c r="T273" i="33"/>
  <c r="K272" i="33"/>
  <c r="I272" i="33"/>
  <c r="I271" i="33"/>
  <c r="I270" i="33"/>
  <c r="I269" i="33" s="1"/>
  <c r="I267" i="33" s="1"/>
  <c r="I266" i="33" s="1"/>
  <c r="I265" i="33" s="1"/>
  <c r="K269" i="33"/>
  <c r="K267" i="33" s="1"/>
  <c r="K266" i="33" s="1"/>
  <c r="J269" i="33"/>
  <c r="J267" i="33"/>
  <c r="J266" i="33" s="1"/>
  <c r="H269" i="33"/>
  <c r="H267" i="33"/>
  <c r="H266" i="33"/>
  <c r="G269" i="33"/>
  <c r="G267" i="33" s="1"/>
  <c r="G266" i="33" s="1"/>
  <c r="Z267" i="33"/>
  <c r="Y267" i="33"/>
  <c r="X267" i="33"/>
  <c r="T267" i="33"/>
  <c r="Z266" i="33"/>
  <c r="Y266" i="33"/>
  <c r="X266" i="33"/>
  <c r="W266" i="33"/>
  <c r="T266" i="33"/>
  <c r="K264" i="33"/>
  <c r="K263" i="33"/>
  <c r="I264" i="33"/>
  <c r="I263" i="33" s="1"/>
  <c r="Z263" i="33"/>
  <c r="Y263" i="33"/>
  <c r="X263" i="33"/>
  <c r="X248" i="33" s="1"/>
  <c r="T263" i="33"/>
  <c r="J263" i="33"/>
  <c r="H263" i="33"/>
  <c r="G263" i="33"/>
  <c r="E263" i="33"/>
  <c r="I262" i="33"/>
  <c r="K261" i="33"/>
  <c r="K260" i="33" s="1"/>
  <c r="I261" i="33"/>
  <c r="I260" i="33"/>
  <c r="Z260" i="33"/>
  <c r="Y260" i="33"/>
  <c r="X260" i="33"/>
  <c r="T260" i="33"/>
  <c r="J260" i="33"/>
  <c r="J236" i="33" s="1"/>
  <c r="H260" i="33"/>
  <c r="G260" i="33"/>
  <c r="E260" i="33"/>
  <c r="K259" i="33"/>
  <c r="I259" i="33"/>
  <c r="K258" i="33"/>
  <c r="I258" i="33"/>
  <c r="K257" i="33"/>
  <c r="K255" i="33" s="1"/>
  <c r="I257" i="33"/>
  <c r="A257" i="33"/>
  <c r="A259" i="33"/>
  <c r="A258" i="33" s="1"/>
  <c r="A193" i="33" s="1"/>
  <c r="A194" i="33" s="1"/>
  <c r="A196" i="33"/>
  <c r="A198" i="33" s="1"/>
  <c r="T255" i="33"/>
  <c r="J255" i="33"/>
  <c r="H255" i="33"/>
  <c r="G255" i="33"/>
  <c r="E255" i="33"/>
  <c r="K254" i="33"/>
  <c r="I254" i="33"/>
  <c r="K253" i="33"/>
  <c r="K252" i="33"/>
  <c r="I253" i="33"/>
  <c r="I252" i="33"/>
  <c r="A253" i="33"/>
  <c r="A254" i="33"/>
  <c r="Z252" i="33"/>
  <c r="Y252" i="33"/>
  <c r="X252" i="33"/>
  <c r="T252" i="33"/>
  <c r="J252" i="33"/>
  <c r="H252" i="33"/>
  <c r="G252" i="33"/>
  <c r="E252" i="33"/>
  <c r="T248" i="33"/>
  <c r="K248" i="33"/>
  <c r="J248" i="33"/>
  <c r="I248" i="33"/>
  <c r="H248" i="33"/>
  <c r="G248" i="33"/>
  <c r="E248" i="33"/>
  <c r="D248" i="33"/>
  <c r="K247" i="33"/>
  <c r="I247" i="33"/>
  <c r="D247" i="33"/>
  <c r="K246" i="33"/>
  <c r="I246" i="33"/>
  <c r="K245" i="33"/>
  <c r="I245" i="33"/>
  <c r="D245" i="33"/>
  <c r="AZ245" i="33"/>
  <c r="K244" i="33"/>
  <c r="I244" i="33"/>
  <c r="I243" i="33" s="1"/>
  <c r="D244" i="33"/>
  <c r="AZ244" i="33"/>
  <c r="T243" i="33"/>
  <c r="J243" i="33"/>
  <c r="H243" i="33"/>
  <c r="G243" i="33"/>
  <c r="E243" i="33"/>
  <c r="AZ242" i="33"/>
  <c r="K242" i="33"/>
  <c r="I242" i="33"/>
  <c r="K241" i="33"/>
  <c r="I241" i="33"/>
  <c r="D241" i="33"/>
  <c r="A241" i="33"/>
  <c r="A239" i="33"/>
  <c r="A240" i="33" s="1"/>
  <c r="A242" i="33" s="1"/>
  <c r="A245" i="33" s="1"/>
  <c r="A247" i="33"/>
  <c r="A276" i="33" s="1"/>
  <c r="A244" i="33" s="1"/>
  <c r="A246" i="33" s="1"/>
  <c r="AZ240" i="33"/>
  <c r="K240" i="33"/>
  <c r="I240" i="33"/>
  <c r="AZ239" i="33"/>
  <c r="K239" i="33"/>
  <c r="K238" i="33" s="1"/>
  <c r="I239" i="33"/>
  <c r="I238" i="33" s="1"/>
  <c r="Z238" i="33"/>
  <c r="Y238" i="33"/>
  <c r="X238" i="33"/>
  <c r="T238" i="33"/>
  <c r="J238" i="33"/>
  <c r="H238" i="33"/>
  <c r="H237" i="33" s="1"/>
  <c r="H236" i="33" s="1"/>
  <c r="G238" i="33"/>
  <c r="E238" i="33"/>
  <c r="E237" i="33"/>
  <c r="E236" i="33"/>
  <c r="K235" i="33"/>
  <c r="H235" i="33"/>
  <c r="I235" i="33"/>
  <c r="K234" i="33"/>
  <c r="H234" i="33"/>
  <c r="A234" i="33"/>
  <c r="J232" i="33"/>
  <c r="J229" i="33" s="1"/>
  <c r="I232" i="33"/>
  <c r="K231" i="33"/>
  <c r="I231" i="33"/>
  <c r="A231" i="33"/>
  <c r="A230" i="33"/>
  <c r="A232" i="33" s="1"/>
  <c r="K230" i="33"/>
  <c r="I230" i="33"/>
  <c r="T229" i="33"/>
  <c r="G229" i="33"/>
  <c r="T227" i="33"/>
  <c r="K227" i="33"/>
  <c r="J227" i="33"/>
  <c r="I227" i="33"/>
  <c r="H227" i="33"/>
  <c r="G227" i="33"/>
  <c r="J225" i="33"/>
  <c r="J224" i="33" s="1"/>
  <c r="H225" i="33"/>
  <c r="H224" i="33" s="1"/>
  <c r="A225" i="33"/>
  <c r="T224" i="33"/>
  <c r="K224" i="33"/>
  <c r="I224" i="33"/>
  <c r="G224" i="33"/>
  <c r="J222" i="33"/>
  <c r="J221" i="33"/>
  <c r="I222" i="33"/>
  <c r="I221" i="33"/>
  <c r="T221" i="33"/>
  <c r="S221" i="33"/>
  <c r="S70" i="33" s="1"/>
  <c r="R221" i="33"/>
  <c r="R70" i="33" s="1"/>
  <c r="H221" i="33"/>
  <c r="G221" i="33"/>
  <c r="K220" i="33"/>
  <c r="I220" i="33"/>
  <c r="K219" i="33"/>
  <c r="I219" i="33"/>
  <c r="K218" i="33"/>
  <c r="I218" i="33"/>
  <c r="J215" i="33"/>
  <c r="J212" i="33" s="1"/>
  <c r="I215" i="33"/>
  <c r="A215" i="33"/>
  <c r="K213" i="33"/>
  <c r="I213" i="33"/>
  <c r="A213" i="33"/>
  <c r="T212" i="33"/>
  <c r="H212" i="33"/>
  <c r="G212" i="33"/>
  <c r="K210" i="33"/>
  <c r="I210" i="33"/>
  <c r="H209" i="33"/>
  <c r="A209" i="33"/>
  <c r="T208" i="33"/>
  <c r="G208" i="33"/>
  <c r="T205" i="33"/>
  <c r="K205" i="33"/>
  <c r="J205" i="33"/>
  <c r="I205" i="33"/>
  <c r="H205" i="33"/>
  <c r="G205" i="33"/>
  <c r="K204" i="33"/>
  <c r="I204" i="33"/>
  <c r="J203" i="33"/>
  <c r="I203" i="33"/>
  <c r="K202" i="33"/>
  <c r="I202" i="33"/>
  <c r="A202" i="33"/>
  <c r="A203" i="33"/>
  <c r="A204" i="33"/>
  <c r="K201" i="33"/>
  <c r="I201" i="33"/>
  <c r="A201" i="33"/>
  <c r="K198" i="33"/>
  <c r="I198" i="33"/>
  <c r="T197" i="33"/>
  <c r="H197" i="33"/>
  <c r="G197" i="33"/>
  <c r="K196" i="33"/>
  <c r="K195" i="33"/>
  <c r="I196" i="33"/>
  <c r="I195" i="33"/>
  <c r="T195" i="33"/>
  <c r="J195" i="33"/>
  <c r="H195" i="33"/>
  <c r="G195" i="33"/>
  <c r="K194" i="33"/>
  <c r="I194" i="33"/>
  <c r="I192" i="33" s="1"/>
  <c r="K193" i="33"/>
  <c r="K192" i="33" s="1"/>
  <c r="T192" i="33"/>
  <c r="J192" i="33"/>
  <c r="H192" i="33"/>
  <c r="G192" i="33"/>
  <c r="G191" i="33" s="1"/>
  <c r="K190" i="33"/>
  <c r="I190" i="33"/>
  <c r="I187" i="33"/>
  <c r="K189" i="33"/>
  <c r="K187" i="33"/>
  <c r="I189" i="33"/>
  <c r="T187" i="33"/>
  <c r="T186" i="33" s="1"/>
  <c r="J187" i="33"/>
  <c r="H187" i="33"/>
  <c r="G187" i="33"/>
  <c r="W186" i="33"/>
  <c r="E183" i="33"/>
  <c r="K182" i="33"/>
  <c r="I182" i="33"/>
  <c r="G182" i="33"/>
  <c r="Z175" i="33"/>
  <c r="Y175" i="33"/>
  <c r="X175" i="33"/>
  <c r="T175" i="33"/>
  <c r="K175" i="33"/>
  <c r="J175" i="33"/>
  <c r="I175" i="33"/>
  <c r="H175" i="33"/>
  <c r="G175" i="33"/>
  <c r="K174" i="33"/>
  <c r="K173" i="33"/>
  <c r="I174" i="33"/>
  <c r="I173" i="33"/>
  <c r="A174" i="33"/>
  <c r="T173" i="33"/>
  <c r="J173" i="33"/>
  <c r="H173" i="33"/>
  <c r="G173" i="33"/>
  <c r="A169" i="33"/>
  <c r="A168" i="33" s="1"/>
  <c r="K168" i="33"/>
  <c r="K167" i="33" s="1"/>
  <c r="I168" i="33"/>
  <c r="I167" i="33" s="1"/>
  <c r="Z167" i="33"/>
  <c r="Y167" i="33"/>
  <c r="X167" i="33"/>
  <c r="T167" i="33"/>
  <c r="J167" i="33"/>
  <c r="H167" i="33"/>
  <c r="G167" i="33"/>
  <c r="E167" i="33"/>
  <c r="A159" i="33"/>
  <c r="K158" i="33"/>
  <c r="K156" i="33"/>
  <c r="I158" i="33"/>
  <c r="I156" i="33"/>
  <c r="J156" i="33"/>
  <c r="H156" i="33"/>
  <c r="G156" i="33"/>
  <c r="K154" i="33"/>
  <c r="K153" i="33" s="1"/>
  <c r="J154" i="33"/>
  <c r="J153" i="33" s="1"/>
  <c r="I154" i="33"/>
  <c r="I153" i="33" s="1"/>
  <c r="H154" i="33"/>
  <c r="G154" i="33"/>
  <c r="Z148" i="33"/>
  <c r="Y148" i="33"/>
  <c r="X148" i="33"/>
  <c r="T148" i="33"/>
  <c r="K148" i="33"/>
  <c r="J148" i="33"/>
  <c r="I148" i="33"/>
  <c r="H148" i="33"/>
  <c r="G148" i="33"/>
  <c r="K129" i="33"/>
  <c r="J129" i="33"/>
  <c r="I129" i="33"/>
  <c r="H129" i="33"/>
  <c r="G129" i="33"/>
  <c r="H113" i="33"/>
  <c r="A111" i="33"/>
  <c r="A113" i="33"/>
  <c r="A114" i="33" s="1"/>
  <c r="A115" i="33" s="1"/>
  <c r="A116" i="33" s="1"/>
  <c r="A112" i="33"/>
  <c r="T104" i="33"/>
  <c r="G104" i="33"/>
  <c r="G103" i="33" s="1"/>
  <c r="K99" i="33"/>
  <c r="K96" i="33" s="1"/>
  <c r="I99" i="33"/>
  <c r="I96" i="33" s="1"/>
  <c r="A99" i="33"/>
  <c r="T96" i="33"/>
  <c r="J96" i="33"/>
  <c r="H96" i="33"/>
  <c r="G96" i="33"/>
  <c r="K95" i="33"/>
  <c r="K89" i="33"/>
  <c r="I95" i="33"/>
  <c r="I89" i="33"/>
  <c r="A95" i="33"/>
  <c r="T89" i="33"/>
  <c r="J89" i="33"/>
  <c r="H89" i="33"/>
  <c r="G89" i="33"/>
  <c r="E89" i="33"/>
  <c r="I87" i="33"/>
  <c r="I79" i="33"/>
  <c r="A87" i="33"/>
  <c r="T79" i="33"/>
  <c r="K79" i="33"/>
  <c r="J79" i="33"/>
  <c r="H79" i="33"/>
  <c r="G79" i="33"/>
  <c r="E79" i="33"/>
  <c r="K76" i="33"/>
  <c r="K70" i="33" s="1"/>
  <c r="I76" i="33"/>
  <c r="I70" i="33" s="1"/>
  <c r="A76" i="33"/>
  <c r="J70" i="33"/>
  <c r="H70" i="33"/>
  <c r="G70" i="33"/>
  <c r="K69" i="33"/>
  <c r="K62" i="33" s="1"/>
  <c r="I69" i="33"/>
  <c r="I62" i="33" s="1"/>
  <c r="A69" i="33"/>
  <c r="A218" i="33" s="1"/>
  <c r="A219" i="33" s="1"/>
  <c r="A220" i="33" s="1"/>
  <c r="A222" i="33" s="1"/>
  <c r="T62" i="33"/>
  <c r="J62" i="33"/>
  <c r="H62" i="33"/>
  <c r="G62" i="33"/>
  <c r="E62" i="33"/>
  <c r="Z61" i="33"/>
  <c r="J61" i="33"/>
  <c r="K61" i="33"/>
  <c r="H61" i="33"/>
  <c r="I61" i="33"/>
  <c r="J60" i="33"/>
  <c r="J54" i="33"/>
  <c r="H60" i="33"/>
  <c r="A60" i="33"/>
  <c r="A61" i="33" s="1"/>
  <c r="A210" i="33" s="1"/>
  <c r="K56" i="33"/>
  <c r="I56" i="33"/>
  <c r="A56" i="33"/>
  <c r="T54" i="33"/>
  <c r="G54" i="33"/>
  <c r="E54" i="33"/>
  <c r="T50" i="33"/>
  <c r="K50" i="33"/>
  <c r="J50" i="33"/>
  <c r="I50" i="33"/>
  <c r="H50" i="33"/>
  <c r="G50" i="33"/>
  <c r="J48" i="33"/>
  <c r="K48" i="33"/>
  <c r="I48" i="33"/>
  <c r="I43" i="33"/>
  <c r="A48" i="33"/>
  <c r="J47" i="33"/>
  <c r="I47" i="33"/>
  <c r="A47" i="33"/>
  <c r="K46" i="33"/>
  <c r="I46" i="33"/>
  <c r="A46" i="33"/>
  <c r="T43" i="33"/>
  <c r="H43" i="33"/>
  <c r="G43" i="33"/>
  <c r="I42" i="33"/>
  <c r="A42" i="33"/>
  <c r="K37" i="33"/>
  <c r="K34" i="33"/>
  <c r="I37" i="33"/>
  <c r="I34" i="33"/>
  <c r="A37" i="33"/>
  <c r="A27" i="33"/>
  <c r="T34" i="33"/>
  <c r="J34" i="33"/>
  <c r="H34" i="33"/>
  <c r="G34" i="33"/>
  <c r="K32" i="33"/>
  <c r="K26" i="33"/>
  <c r="I32" i="33"/>
  <c r="I26" i="33"/>
  <c r="J30" i="33"/>
  <c r="J26" i="33"/>
  <c r="A30" i="33"/>
  <c r="A32" i="33"/>
  <c r="T26" i="33"/>
  <c r="H26" i="33"/>
  <c r="G26" i="33"/>
  <c r="A19" i="33"/>
  <c r="A17" i="33"/>
  <c r="AG15" i="33"/>
  <c r="A15" i="33"/>
  <c r="A158" i="33"/>
  <c r="A33" i="33" s="1"/>
  <c r="Z14" i="33"/>
  <c r="Y14" i="33"/>
  <c r="X14" i="33"/>
  <c r="T14" i="33"/>
  <c r="K14" i="33"/>
  <c r="J14" i="33"/>
  <c r="I14" i="33"/>
  <c r="H14" i="33"/>
  <c r="G14" i="33"/>
  <c r="W13" i="33"/>
  <c r="W12" i="33"/>
  <c r="BO12" i="33"/>
  <c r="S12" i="33"/>
  <c r="R12" i="33"/>
  <c r="Q12" i="33"/>
  <c r="P12" i="33"/>
  <c r="O12" i="33"/>
  <c r="N12" i="33"/>
  <c r="M12" i="33"/>
  <c r="L12" i="33"/>
  <c r="BT9" i="33"/>
  <c r="BL9" i="33"/>
  <c r="BA6" i="33"/>
  <c r="F157" i="20"/>
  <c r="F156" i="20" s="1"/>
  <c r="A205" i="29"/>
  <c r="C9" i="29"/>
  <c r="A207" i="31"/>
  <c r="A68" i="31"/>
  <c r="A69" i="31"/>
  <c r="A70" i="31" s="1"/>
  <c r="A71" i="31" s="1"/>
  <c r="A72" i="31" s="1"/>
  <c r="A73" i="31" s="1"/>
  <c r="A74" i="31" s="1"/>
  <c r="A75" i="31" s="1"/>
  <c r="A76" i="31" s="1"/>
  <c r="A77" i="31" s="1"/>
  <c r="A78" i="31" s="1"/>
  <c r="A79" i="31" s="1"/>
  <c r="A80" i="31" s="1"/>
  <c r="A81" i="31" s="1"/>
  <c r="A82" i="31" s="1"/>
  <c r="A83" i="31" s="1"/>
  <c r="A84" i="31" s="1"/>
  <c r="A85" i="31" s="1"/>
  <c r="A86" i="31" s="1"/>
  <c r="A87" i="31" s="1"/>
  <c r="A88" i="31" s="1"/>
  <c r="A89" i="31" s="1"/>
  <c r="A90" i="31" s="1"/>
  <c r="A91" i="31" s="1"/>
  <c r="A92" i="31" s="1"/>
  <c r="A93" i="31" s="1"/>
  <c r="A94" i="31" s="1"/>
  <c r="A95" i="31" s="1"/>
  <c r="A96" i="31" s="1"/>
  <c r="A97" i="31" s="1"/>
  <c r="A98" i="31" s="1"/>
  <c r="A99" i="31" s="1"/>
  <c r="A100" i="31" s="1"/>
  <c r="A101" i="31" s="1"/>
  <c r="A102" i="31" s="1"/>
  <c r="A103" i="31" s="1"/>
  <c r="A104" i="31" s="1"/>
  <c r="A105" i="31" s="1"/>
  <c r="A106" i="31" s="1"/>
  <c r="A107" i="31" s="1"/>
  <c r="A108" i="31" s="1"/>
  <c r="A109" i="31" s="1"/>
  <c r="A110" i="31" s="1"/>
  <c r="A111" i="31" s="1"/>
  <c r="A112" i="31" s="1"/>
  <c r="A113" i="31" s="1"/>
  <c r="A114" i="31" s="1"/>
  <c r="A115" i="31" s="1"/>
  <c r="A116" i="31" s="1"/>
  <c r="A117" i="31" s="1"/>
  <c r="A118" i="31" s="1"/>
  <c r="A119" i="31" s="1"/>
  <c r="A120" i="31" s="1"/>
  <c r="A121" i="31" s="1"/>
  <c r="A122" i="31" s="1"/>
  <c r="A123" i="31" s="1"/>
  <c r="A124" i="31" s="1"/>
  <c r="A125" i="31" s="1"/>
  <c r="A126" i="31" s="1"/>
  <c r="A127" i="31" s="1"/>
  <c r="A128" i="31" s="1"/>
  <c r="A129" i="31" s="1"/>
  <c r="A130" i="31" s="1"/>
  <c r="A131" i="31" s="1"/>
  <c r="A132" i="31" s="1"/>
  <c r="A133" i="31" s="1"/>
  <c r="A134" i="31" s="1"/>
  <c r="A135" i="31" s="1"/>
  <c r="A136" i="31" s="1"/>
  <c r="A137" i="31" s="1"/>
  <c r="A138" i="31" s="1"/>
  <c r="A139" i="31" s="1"/>
  <c r="A140" i="31" s="1"/>
  <c r="A141" i="31" s="1"/>
  <c r="A142" i="31" s="1"/>
  <c r="A143" i="31" s="1"/>
  <c r="A144" i="31" s="1"/>
  <c r="A145" i="31" s="1"/>
  <c r="A146" i="31" s="1"/>
  <c r="A147" i="31" s="1"/>
  <c r="A148" i="31" s="1"/>
  <c r="A149" i="31" s="1"/>
  <c r="A150" i="31" s="1"/>
  <c r="A151" i="31" s="1"/>
  <c r="A152" i="31" s="1"/>
  <c r="A153" i="31" s="1"/>
  <c r="A154" i="31" s="1"/>
  <c r="A155" i="31" s="1"/>
  <c r="A156" i="31" s="1"/>
  <c r="A157" i="31" s="1"/>
  <c r="A158" i="31" s="1"/>
  <c r="A159" i="31" s="1"/>
  <c r="A160" i="31" s="1"/>
  <c r="A161" i="31" s="1"/>
  <c r="A162" i="31" s="1"/>
  <c r="A163" i="31" s="1"/>
  <c r="A164" i="31" s="1"/>
  <c r="A165" i="31" s="1"/>
  <c r="A166" i="31" s="1"/>
  <c r="A167" i="31" s="1"/>
  <c r="A168" i="31" s="1"/>
  <c r="A169" i="31" s="1"/>
  <c r="A170" i="31" s="1"/>
  <c r="A171" i="31" s="1"/>
  <c r="A172" i="31" s="1"/>
  <c r="A173" i="31" s="1"/>
  <c r="A174" i="31" s="1"/>
  <c r="A175" i="31" s="1"/>
  <c r="A176" i="31" s="1"/>
  <c r="A177" i="31" s="1"/>
  <c r="A178" i="31" s="1"/>
  <c r="A179" i="31" s="1"/>
  <c r="A180" i="31" s="1"/>
  <c r="A181" i="31" s="1"/>
  <c r="A182" i="31" s="1"/>
  <c r="A183" i="31" s="1"/>
  <c r="A184" i="31" s="1"/>
  <c r="A185" i="31" s="1"/>
  <c r="A186" i="31" s="1"/>
  <c r="A187" i="31" s="1"/>
  <c r="A188" i="31" s="1"/>
  <c r="A189" i="31" s="1"/>
  <c r="A190" i="31" s="1"/>
  <c r="A191" i="31" s="1"/>
  <c r="A192" i="31" s="1"/>
  <c r="A193" i="31" s="1"/>
  <c r="A194" i="31" s="1"/>
  <c r="A195" i="31" s="1"/>
  <c r="A196" i="31" s="1"/>
  <c r="A197" i="31" s="1"/>
  <c r="A198" i="31" s="1"/>
  <c r="A199" i="31" s="1"/>
  <c r="A200" i="31" s="1"/>
  <c r="A39" i="31"/>
  <c r="A40" i="31" s="1"/>
  <c r="A41" i="31" s="1"/>
  <c r="A42" i="31" s="1"/>
  <c r="A10" i="3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C217" i="30"/>
  <c r="C45" i="30"/>
  <c r="L46" i="30"/>
  <c r="C10" i="30"/>
  <c r="C9" i="30" s="1"/>
  <c r="A212" i="29"/>
  <c r="A66" i="29"/>
  <c r="A67" i="29"/>
  <c r="A68" i="29" s="1"/>
  <c r="A69" i="29" s="1"/>
  <c r="A70" i="29" s="1"/>
  <c r="A71" i="29" s="1"/>
  <c r="A72" i="29" s="1"/>
  <c r="A73" i="29" s="1"/>
  <c r="A74" i="29" s="1"/>
  <c r="A75" i="29" s="1"/>
  <c r="A76" i="29" s="1"/>
  <c r="A77" i="29" s="1"/>
  <c r="A78" i="29" s="1"/>
  <c r="A79" i="29" s="1"/>
  <c r="A80" i="29" s="1"/>
  <c r="A81" i="29" s="1"/>
  <c r="A82" i="29" s="1"/>
  <c r="A83" i="29" s="1"/>
  <c r="A84" i="29" s="1"/>
  <c r="A85" i="29" s="1"/>
  <c r="A86" i="29" s="1"/>
  <c r="A87" i="29" s="1"/>
  <c r="A88" i="29" s="1"/>
  <c r="A89" i="29" s="1"/>
  <c r="A90" i="29" s="1"/>
  <c r="A91" i="29" s="1"/>
  <c r="A92" i="29" s="1"/>
  <c r="A93" i="29" s="1"/>
  <c r="A94" i="29" s="1"/>
  <c r="A95" i="29" s="1"/>
  <c r="A96" i="29" s="1"/>
  <c r="A97" i="29" s="1"/>
  <c r="A98" i="29" s="1"/>
  <c r="A99" i="29" s="1"/>
  <c r="A100" i="29" s="1"/>
  <c r="A101" i="29" s="1"/>
  <c r="A102" i="29" s="1"/>
  <c r="A103" i="29" s="1"/>
  <c r="A104" i="29" s="1"/>
  <c r="A105" i="29" s="1"/>
  <c r="A106" i="29" s="1"/>
  <c r="A107" i="29" s="1"/>
  <c r="A108" i="29" s="1"/>
  <c r="A109" i="29" s="1"/>
  <c r="A110" i="29" s="1"/>
  <c r="A111" i="29" s="1"/>
  <c r="A112" i="29" s="1"/>
  <c r="A113" i="29" s="1"/>
  <c r="A114" i="29" s="1"/>
  <c r="A115" i="29" s="1"/>
  <c r="A116" i="29" s="1"/>
  <c r="A117" i="29" s="1"/>
  <c r="A118" i="29" s="1"/>
  <c r="A119" i="29" s="1"/>
  <c r="A120" i="29" s="1"/>
  <c r="A121" i="29" s="1"/>
  <c r="A122" i="29" s="1"/>
  <c r="A123" i="29" s="1"/>
  <c r="A124" i="29" s="1"/>
  <c r="A125" i="29" s="1"/>
  <c r="A126" i="29" s="1"/>
  <c r="A127" i="29" s="1"/>
  <c r="A128" i="29" s="1"/>
  <c r="A129" i="29" s="1"/>
  <c r="A130" i="29" s="1"/>
  <c r="A131" i="29" s="1"/>
  <c r="A132" i="29" s="1"/>
  <c r="A133" i="29" s="1"/>
  <c r="A134" i="29" s="1"/>
  <c r="A135" i="29" s="1"/>
  <c r="A136" i="29" s="1"/>
  <c r="A137" i="29" s="1"/>
  <c r="A138" i="29" s="1"/>
  <c r="A139" i="29" s="1"/>
  <c r="A140" i="29" s="1"/>
  <c r="A141" i="29" s="1"/>
  <c r="A142" i="29" s="1"/>
  <c r="A143" i="29" s="1"/>
  <c r="A144" i="29" s="1"/>
  <c r="A145" i="29" s="1"/>
  <c r="A146" i="29" s="1"/>
  <c r="A147" i="29" s="1"/>
  <c r="A148" i="29" s="1"/>
  <c r="A149" i="29" s="1"/>
  <c r="A150" i="29" s="1"/>
  <c r="A151" i="29" s="1"/>
  <c r="A152" i="29" s="1"/>
  <c r="A153" i="29" s="1"/>
  <c r="A154" i="29" s="1"/>
  <c r="A155" i="29" s="1"/>
  <c r="A156" i="29" s="1"/>
  <c r="A157" i="29" s="1"/>
  <c r="A158" i="29" s="1"/>
  <c r="A159" i="29" s="1"/>
  <c r="A160" i="29" s="1"/>
  <c r="A161" i="29" s="1"/>
  <c r="A162" i="29" s="1"/>
  <c r="A163" i="29" s="1"/>
  <c r="A164" i="29" s="1"/>
  <c r="A165" i="29" s="1"/>
  <c r="A166" i="29" s="1"/>
  <c r="A167" i="29" s="1"/>
  <c r="A168" i="29" s="1"/>
  <c r="A169" i="29" s="1"/>
  <c r="A170" i="29" s="1"/>
  <c r="A171" i="29" s="1"/>
  <c r="A172" i="29" s="1"/>
  <c r="A173" i="29" s="1"/>
  <c r="A174" i="29" s="1"/>
  <c r="A175" i="29" s="1"/>
  <c r="A176" i="29" s="1"/>
  <c r="A177" i="29" s="1"/>
  <c r="A178" i="29" s="1"/>
  <c r="A179" i="29" s="1"/>
  <c r="A180" i="29" s="1"/>
  <c r="A181" i="29" s="1"/>
  <c r="A182" i="29" s="1"/>
  <c r="A183" i="29" s="1"/>
  <c r="A184" i="29" s="1"/>
  <c r="A185" i="29" s="1"/>
  <c r="A186" i="29" s="1"/>
  <c r="A187" i="29" s="1"/>
  <c r="A188" i="29" s="1"/>
  <c r="A189" i="29" s="1"/>
  <c r="A190" i="29" s="1"/>
  <c r="A191" i="29" s="1"/>
  <c r="A192" i="29" s="1"/>
  <c r="A193" i="29" s="1"/>
  <c r="A194" i="29" s="1"/>
  <c r="A195" i="29" s="1"/>
  <c r="A196" i="29" s="1"/>
  <c r="A197" i="29" s="1"/>
  <c r="A198" i="29" s="1"/>
  <c r="A37" i="29"/>
  <c r="A38" i="29" s="1"/>
  <c r="A39" i="29" s="1"/>
  <c r="A40" i="29" s="1"/>
  <c r="A11" i="29"/>
  <c r="A12" i="29" s="1"/>
  <c r="A13" i="29" s="1"/>
  <c r="A14" i="29" s="1"/>
  <c r="A15" i="29"/>
  <c r="A16" i="29" s="1"/>
  <c r="A17" i="29" s="1"/>
  <c r="A18" i="29" s="1"/>
  <c r="A19" i="29" s="1"/>
  <c r="A20" i="29" s="1"/>
  <c r="A21" i="29" s="1"/>
  <c r="A22" i="29" s="1"/>
  <c r="A23" i="29" s="1"/>
  <c r="A24" i="29" s="1"/>
  <c r="A25" i="29" s="1"/>
  <c r="A26" i="29" s="1"/>
  <c r="A27" i="29" s="1"/>
  <c r="A28" i="29" s="1"/>
  <c r="A29" i="29" s="1"/>
  <c r="A30" i="29" s="1"/>
  <c r="A31" i="29" s="1"/>
  <c r="A32" i="29" s="1"/>
  <c r="A33" i="29" s="1"/>
  <c r="A34" i="29" s="1"/>
  <c r="E16" i="16"/>
  <c r="E17" i="16"/>
  <c r="E169" i="20"/>
  <c r="I162" i="20"/>
  <c r="I161" i="20"/>
  <c r="I160" i="20" s="1"/>
  <c r="G162" i="20"/>
  <c r="G161" i="20" s="1"/>
  <c r="G160" i="20" s="1"/>
  <c r="F162" i="20"/>
  <c r="F161" i="20" s="1"/>
  <c r="F160" i="20" s="1"/>
  <c r="F155" i="20" s="1"/>
  <c r="J161" i="20"/>
  <c r="J160" i="20" s="1"/>
  <c r="I157" i="20"/>
  <c r="I156" i="20" s="1"/>
  <c r="I155" i="20" s="1"/>
  <c r="G157" i="20"/>
  <c r="G156" i="20" s="1"/>
  <c r="J157" i="20"/>
  <c r="R156" i="20"/>
  <c r="J156" i="20"/>
  <c r="I153" i="20"/>
  <c r="G153" i="20"/>
  <c r="J153" i="20"/>
  <c r="F153" i="20"/>
  <c r="J150" i="20"/>
  <c r="F150" i="20"/>
  <c r="J145" i="20"/>
  <c r="F145" i="20"/>
  <c r="I142" i="20"/>
  <c r="J142" i="20"/>
  <c r="F142" i="20"/>
  <c r="J138" i="20"/>
  <c r="F138" i="20"/>
  <c r="G133" i="20"/>
  <c r="J133" i="20"/>
  <c r="F133" i="20"/>
  <c r="J128" i="20"/>
  <c r="F128" i="20"/>
  <c r="G119" i="20"/>
  <c r="J119" i="20"/>
  <c r="F119" i="20"/>
  <c r="I117" i="20"/>
  <c r="G117" i="20"/>
  <c r="J117" i="20"/>
  <c r="F117" i="20"/>
  <c r="I114" i="20"/>
  <c r="G114" i="20"/>
  <c r="J114" i="20"/>
  <c r="F114" i="20"/>
  <c r="G111" i="20"/>
  <c r="J111" i="20"/>
  <c r="F111" i="20"/>
  <c r="I102" i="20"/>
  <c r="J102" i="20"/>
  <c r="F102" i="20"/>
  <c r="J98" i="20"/>
  <c r="F98" i="20"/>
  <c r="I95" i="20"/>
  <c r="J95" i="20"/>
  <c r="F95" i="20"/>
  <c r="J87" i="20"/>
  <c r="F87" i="20"/>
  <c r="I85" i="20"/>
  <c r="G85" i="20"/>
  <c r="J85" i="20"/>
  <c r="F85" i="20"/>
  <c r="G82" i="20"/>
  <c r="J82" i="20"/>
  <c r="F82" i="20"/>
  <c r="G77" i="20"/>
  <c r="J77" i="20"/>
  <c r="F77" i="20"/>
  <c r="R76" i="20"/>
  <c r="J68" i="20"/>
  <c r="F68" i="20"/>
  <c r="I66" i="20"/>
  <c r="G66" i="20"/>
  <c r="J66" i="20"/>
  <c r="F66" i="20"/>
  <c r="J61" i="20"/>
  <c r="F61" i="20"/>
  <c r="F45" i="20"/>
  <c r="J19" i="20"/>
  <c r="J18" i="20" s="1"/>
  <c r="J17" i="20" s="1"/>
  <c r="F19" i="20"/>
  <c r="BC20" i="16"/>
  <c r="E170" i="20"/>
  <c r="E171" i="20" s="1"/>
  <c r="I12" i="16"/>
  <c r="H12" i="16"/>
  <c r="E173" i="20"/>
  <c r="C224" i="18"/>
  <c r="C51" i="18"/>
  <c r="L52" i="18"/>
  <c r="C10" i="18"/>
  <c r="C9" i="18" s="1"/>
  <c r="U13" i="16"/>
  <c r="R12" i="16"/>
  <c r="G12" i="16"/>
  <c r="X12" i="16"/>
  <c r="W12" i="16"/>
  <c r="V12" i="16"/>
  <c r="BR10" i="16"/>
  <c r="BJ10" i="16"/>
  <c r="S21" i="8"/>
  <c r="S32" i="8"/>
  <c r="F36" i="8"/>
  <c r="F35" i="8" s="1"/>
  <c r="F32" i="8"/>
  <c r="F17" i="8"/>
  <c r="F16" i="8"/>
  <c r="F15" i="8" s="1"/>
  <c r="I17" i="8"/>
  <c r="J17" i="8"/>
  <c r="S1" i="8"/>
  <c r="C27" i="8"/>
  <c r="C28" i="8"/>
  <c r="C23" i="8"/>
  <c r="C22" i="8"/>
  <c r="F29" i="8"/>
  <c r="F26" i="8"/>
  <c r="F21" i="8"/>
  <c r="U39" i="8"/>
  <c r="T39" i="8"/>
  <c r="W15" i="8"/>
  <c r="X15" i="8"/>
  <c r="Y15" i="8"/>
  <c r="Z15" i="8"/>
  <c r="AA15" i="8"/>
  <c r="AB15" i="8"/>
  <c r="V36" i="8"/>
  <c r="V35" i="8" s="1"/>
  <c r="V21" i="8"/>
  <c r="I21" i="8"/>
  <c r="I16" i="8"/>
  <c r="J21" i="8"/>
  <c r="H36" i="8"/>
  <c r="J36" i="8"/>
  <c r="J35" i="8" s="1"/>
  <c r="I36" i="8"/>
  <c r="I35" i="8" s="1"/>
  <c r="H32" i="8"/>
  <c r="G32" i="8" s="1"/>
  <c r="H29" i="8"/>
  <c r="G29" i="8" s="1"/>
  <c r="H26" i="8"/>
  <c r="G26" i="8" s="1"/>
  <c r="H21" i="8"/>
  <c r="G21" i="8" s="1"/>
  <c r="H17" i="8"/>
  <c r="G17" i="8" s="1"/>
  <c r="V32" i="8"/>
  <c r="V29" i="8"/>
  <c r="V26" i="8"/>
  <c r="V17" i="8"/>
  <c r="I77" i="8"/>
  <c r="A54" i="8"/>
  <c r="J53" i="8"/>
  <c r="I53" i="8"/>
  <c r="H53" i="8"/>
  <c r="G53" i="8" s="1"/>
  <c r="J40" i="8"/>
  <c r="I40" i="8"/>
  <c r="A33" i="8"/>
  <c r="A34" i="8"/>
  <c r="J32" i="8"/>
  <c r="I32" i="8"/>
  <c r="A31" i="8"/>
  <c r="A30" i="8"/>
  <c r="J29" i="8"/>
  <c r="I29" i="8"/>
  <c r="A27" i="8"/>
  <c r="A28" i="8"/>
  <c r="A25" i="8"/>
  <c r="A24" i="8"/>
  <c r="A22" i="8"/>
  <c r="A23" i="8" s="1"/>
  <c r="A18" i="8"/>
  <c r="A19" i="8"/>
  <c r="A20" i="8"/>
  <c r="A14" i="8"/>
  <c r="BK11" i="8"/>
  <c r="BC11" i="8"/>
  <c r="BC12" i="8"/>
  <c r="AW11" i="8"/>
  <c r="AX10" i="8"/>
  <c r="G102" i="20"/>
  <c r="G95" i="20"/>
  <c r="I82" i="20"/>
  <c r="G98" i="20"/>
  <c r="G81" i="20" s="1"/>
  <c r="G76" i="20" s="1"/>
  <c r="G145" i="20"/>
  <c r="I111" i="20"/>
  <c r="G142" i="20"/>
  <c r="X255" i="33"/>
  <c r="I98" i="20"/>
  <c r="G138" i="20"/>
  <c r="I138" i="20"/>
  <c r="I61" i="20"/>
  <c r="G19" i="20"/>
  <c r="G68" i="20"/>
  <c r="G87" i="20"/>
  <c r="I68" i="20"/>
  <c r="I77" i="20"/>
  <c r="I145" i="20"/>
  <c r="I45" i="20"/>
  <c r="G61" i="20"/>
  <c r="G18" i="20" s="1"/>
  <c r="G17" i="20" s="1"/>
  <c r="G45" i="20"/>
  <c r="I133" i="20"/>
  <c r="I87" i="20"/>
  <c r="I119" i="20"/>
  <c r="I19" i="20"/>
  <c r="G265" i="33"/>
  <c r="K203" i="33"/>
  <c r="K197" i="33"/>
  <c r="J197" i="33"/>
  <c r="I234" i="33"/>
  <c r="I229" i="33" s="1"/>
  <c r="I113" i="33"/>
  <c r="I104" i="33"/>
  <c r="I103" i="33" s="1"/>
  <c r="I102" i="33"/>
  <c r="K47" i="33"/>
  <c r="K43" i="33" s="1"/>
  <c r="I197" i="33"/>
  <c r="I255" i="33"/>
  <c r="T25" i="33"/>
  <c r="T13" i="33" s="1"/>
  <c r="K243" i="33"/>
  <c r="K60" i="33"/>
  <c r="C216" i="34"/>
  <c r="K222" i="33"/>
  <c r="K221" i="33"/>
  <c r="J237" i="33"/>
  <c r="I60" i="33"/>
  <c r="I54" i="33"/>
  <c r="H54" i="33"/>
  <c r="H25" i="33"/>
  <c r="H13" i="33" s="1"/>
  <c r="G153" i="33"/>
  <c r="G102" i="33" s="1"/>
  <c r="V16" i="8"/>
  <c r="V39" i="8" s="1"/>
  <c r="V15" i="8" s="1"/>
  <c r="X243" i="33"/>
  <c r="S16" i="8"/>
  <c r="S15" i="8"/>
  <c r="K215" i="33"/>
  <c r="K212" i="33"/>
  <c r="H229" i="33"/>
  <c r="G237" i="33"/>
  <c r="G236" i="33"/>
  <c r="S39" i="8"/>
  <c r="G186" i="33"/>
  <c r="X224" i="33"/>
  <c r="G36" i="8"/>
  <c r="H35" i="8"/>
  <c r="G35" i="8" s="1"/>
  <c r="A235" i="33"/>
  <c r="A264" i="33"/>
  <c r="K237" i="33"/>
  <c r="K236" i="33" s="1"/>
  <c r="J16" i="8"/>
  <c r="J39" i="8"/>
  <c r="J41" i="8"/>
  <c r="G25" i="33"/>
  <c r="G13" i="33"/>
  <c r="H16" i="8"/>
  <c r="G16" i="8" s="1"/>
  <c r="J43" i="33"/>
  <c r="J25" i="33"/>
  <c r="J13" i="33"/>
  <c r="I212" i="33"/>
  <c r="H153" i="33"/>
  <c r="T237" i="33"/>
  <c r="T236" i="33" s="1"/>
  <c r="J42" i="8"/>
  <c r="J15" i="8"/>
  <c r="H265" i="33"/>
  <c r="K54" i="33"/>
  <c r="K25" i="33"/>
  <c r="K13" i="33" s="1"/>
  <c r="K232" i="33"/>
  <c r="K229" i="33"/>
  <c r="I10" i="35"/>
  <c r="D208" i="34"/>
  <c r="C214" i="34"/>
  <c r="G188" i="34"/>
  <c r="G187" i="34" s="1"/>
  <c r="T103" i="33"/>
  <c r="T102" i="33"/>
  <c r="T12" i="33"/>
  <c r="H104" i="33"/>
  <c r="H103" i="33"/>
  <c r="H102" i="33"/>
  <c r="H12" i="33" s="1"/>
  <c r="J113" i="33"/>
  <c r="Y208" i="33"/>
  <c r="D16" i="34"/>
  <c r="H208" i="34"/>
  <c r="K113" i="33"/>
  <c r="K104" i="33" s="1"/>
  <c r="K103" i="33" s="1"/>
  <c r="K102" i="33" s="1"/>
  <c r="J104" i="33"/>
  <c r="J103" i="33"/>
  <c r="J102" i="33"/>
  <c r="J12" i="33" s="1"/>
  <c r="G16" i="34"/>
  <c r="E16" i="34"/>
  <c r="E208" i="34"/>
  <c r="G208" i="34"/>
  <c r="E282" i="33"/>
  <c r="E284" i="33" s="1"/>
  <c r="I18" i="20"/>
  <c r="I17" i="20" s="1"/>
  <c r="H282" i="33"/>
  <c r="I81" i="20" l="1"/>
  <c r="I76" i="20" s="1"/>
  <c r="I75" i="20" s="1"/>
  <c r="I127" i="20"/>
  <c r="I126" i="20" s="1"/>
  <c r="G127" i="20"/>
  <c r="G126" i="20" s="1"/>
  <c r="F18" i="20"/>
  <c r="F17" i="20"/>
  <c r="G155" i="20"/>
  <c r="F81" i="20"/>
  <c r="F76" i="20" s="1"/>
  <c r="J81" i="20"/>
  <c r="J76" i="20" s="1"/>
  <c r="F127" i="20"/>
  <c r="F126" i="20" s="1"/>
  <c r="K12" i="33"/>
  <c r="G75" i="20"/>
  <c r="G16" i="20" s="1"/>
  <c r="I191" i="33"/>
  <c r="I186" i="33" s="1"/>
  <c r="Z248" i="33"/>
  <c r="Z255" i="33"/>
  <c r="Y248" i="33"/>
  <c r="J127" i="20"/>
  <c r="J126" i="20" s="1"/>
  <c r="J75" i="20" s="1"/>
  <c r="H39" i="8"/>
  <c r="H15" i="8" s="1"/>
  <c r="G15" i="8" s="1"/>
  <c r="G12" i="33"/>
  <c r="I39" i="8"/>
  <c r="X227" i="33"/>
  <c r="X212" i="33"/>
  <c r="X221" i="33"/>
  <c r="X208" i="33"/>
  <c r="J209" i="33"/>
  <c r="I209" i="33"/>
  <c r="I208" i="33" s="1"/>
  <c r="H208" i="33"/>
  <c r="H191" i="33" s="1"/>
  <c r="H186" i="33" s="1"/>
  <c r="H185" i="33" s="1"/>
  <c r="H278" i="33" s="1"/>
  <c r="Y229" i="33"/>
  <c r="Y243" i="33"/>
  <c r="Y221" i="33"/>
  <c r="Y224" i="33"/>
  <c r="H283" i="33"/>
  <c r="H284" i="33" s="1"/>
  <c r="F284" i="33"/>
  <c r="X229" i="33"/>
  <c r="G185" i="33"/>
  <c r="G278" i="33" s="1"/>
  <c r="Y212" i="33"/>
  <c r="Y205" i="33" s="1"/>
  <c r="Y197" i="33" s="1"/>
  <c r="I25" i="33"/>
  <c r="I13" i="33" s="1"/>
  <c r="I12" i="33" s="1"/>
  <c r="T191" i="33"/>
  <c r="T185" i="33" s="1"/>
  <c r="T11" i="33" s="1"/>
  <c r="I237" i="33"/>
  <c r="I236" i="33" s="1"/>
  <c r="I16" i="20" l="1"/>
  <c r="I165" i="20"/>
  <c r="F75" i="20"/>
  <c r="F16" i="20" s="1"/>
  <c r="F165" i="20"/>
  <c r="J165" i="20"/>
  <c r="J16" i="20"/>
  <c r="X205" i="33"/>
  <c r="X197" i="33" s="1"/>
  <c r="I15" i="8"/>
  <c r="I41" i="8"/>
  <c r="I42" i="8"/>
  <c r="H11" i="33"/>
  <c r="H291" i="33" s="1"/>
  <c r="E286" i="33"/>
  <c r="G11" i="33"/>
  <c r="G291" i="33" s="1"/>
  <c r="Z224" i="33"/>
  <c r="Z221" i="33"/>
  <c r="Z208" i="33"/>
  <c r="Z212" i="33"/>
  <c r="Z243" i="33"/>
  <c r="Z227" i="33"/>
  <c r="Z229" i="33"/>
  <c r="J208" i="33"/>
  <c r="J191" i="33" s="1"/>
  <c r="J186" i="33" s="1"/>
  <c r="J185" i="33" s="1"/>
  <c r="K209" i="33"/>
  <c r="K208" i="33" s="1"/>
  <c r="K191" i="33" s="1"/>
  <c r="K186" i="33" s="1"/>
  <c r="K185" i="33" s="1"/>
  <c r="K278" i="33" s="1"/>
  <c r="K11" i="33"/>
  <c r="G165" i="20"/>
  <c r="I185" i="33"/>
  <c r="I278" i="33" s="1"/>
  <c r="J278" i="33" l="1"/>
  <c r="J291" i="33" s="1"/>
  <c r="J11" i="33"/>
  <c r="K291" i="33"/>
  <c r="I11" i="33"/>
  <c r="I291" i="33" s="1"/>
  <c r="Z205" i="33"/>
  <c r="Z197" i="33" s="1"/>
  <c r="H286" i="33"/>
  <c r="H287" i="33" s="1"/>
  <c r="E288" i="33"/>
  <c r="Y12" i="33"/>
  <c r="Y13" i="33"/>
  <c r="X186" i="33"/>
  <c r="X187" i="33"/>
  <c r="X191" i="33"/>
  <c r="X192" i="33"/>
  <c r="X195" i="33"/>
  <c r="Y186" i="33"/>
  <c r="Y187" i="33"/>
  <c r="Y191" i="33"/>
  <c r="Y192" i="33"/>
  <c r="Y34" i="33"/>
  <c r="Y26" i="33"/>
  <c r="Y25" i="33"/>
  <c r="Y156" i="33"/>
  <c r="Y153" i="33"/>
  <c r="Y129" i="33"/>
  <c r="Y104" i="33"/>
  <c r="Y96" i="33"/>
  <c r="Y89" i="33"/>
  <c r="Y79" i="33"/>
  <c r="Y70" i="33"/>
  <c r="Y62" i="33"/>
  <c r="Y54" i="33"/>
  <c r="Y50" i="33"/>
  <c r="Y43" i="33"/>
  <c r="Y195" i="33"/>
  <c r="X12" i="33"/>
  <c r="X156" i="33"/>
  <c r="X153" i="33"/>
  <c r="X129" i="33"/>
  <c r="X104" i="33"/>
  <c r="X96" i="33"/>
  <c r="X89" i="33"/>
  <c r="X79" i="33"/>
  <c r="X70" i="33"/>
  <c r="X62" i="33"/>
  <c r="X54" i="33"/>
  <c r="X50" i="33"/>
  <c r="X43" i="33"/>
  <c r="X34" i="33"/>
  <c r="X26" i="33"/>
  <c r="X25" i="33"/>
  <c r="X13" i="33"/>
  <c r="Z12" i="33"/>
  <c r="Z13" i="33"/>
  <c r="Z34" i="33"/>
  <c r="Z26" i="33"/>
  <c r="Z25" i="33"/>
  <c r="Z156" i="33"/>
  <c r="Z153" i="33"/>
  <c r="Z129" i="33"/>
  <c r="Z104" i="33"/>
  <c r="Z96" i="33"/>
  <c r="Z89" i="33"/>
  <c r="Z79" i="33"/>
  <c r="Z70" i="33"/>
  <c r="Z62" i="33"/>
  <c r="Z54" i="33"/>
  <c r="Z50" i="33"/>
  <c r="Z43" i="33"/>
  <c r="Z195" i="33"/>
  <c r="Z192" i="33"/>
  <c r="Z191" i="33"/>
  <c r="Z187" i="33"/>
  <c r="Z186" i="33"/>
</calcChain>
</file>

<file path=xl/comments1.xml><?xml version="1.0" encoding="utf-8"?>
<comments xmlns="http://schemas.openxmlformats.org/spreadsheetml/2006/main">
  <authors>
    <author>TCKHQ7</author>
    <author>Vu Thi Nhiem</author>
    <author>nthloan.q7</author>
    <author>nguyettta.q7</author>
  </authors>
  <commentList>
    <comment ref="E38" authorId="0" shapeId="0">
      <text>
        <r>
          <rPr>
            <b/>
            <sz val="9"/>
            <color indexed="81"/>
            <rFont val="Tahoma"/>
            <family val="2"/>
          </rPr>
          <t>TCKHQ7:</t>
        </r>
        <r>
          <rPr>
            <sz val="9"/>
            <color indexed="81"/>
            <rFont val="Tahoma"/>
            <family val="2"/>
          </rPr>
          <t xml:space="preserve">
ktra dia chi nay sao khac 1478, va trung voi vpkp1?</t>
        </r>
      </text>
    </comment>
    <comment ref="E39" authorId="0" shapeId="0">
      <text>
        <r>
          <rPr>
            <b/>
            <sz val="9"/>
            <color indexed="81"/>
            <rFont val="Tahoma"/>
            <family val="2"/>
          </rPr>
          <t>TCKHQ7:</t>
        </r>
        <r>
          <rPr>
            <sz val="9"/>
            <color indexed="81"/>
            <rFont val="Tahoma"/>
            <family val="2"/>
          </rPr>
          <t xml:space="preserve">
ktra ky</t>
        </r>
      </text>
    </comment>
    <comment ref="N48" authorId="1" shapeId="0">
      <text>
        <r>
          <rPr>
            <b/>
            <sz val="9"/>
            <color indexed="81"/>
            <rFont val="Tahoma"/>
            <family val="2"/>
          </rPr>
          <t>Vu Thi Nhiem:</t>
        </r>
        <r>
          <rPr>
            <sz val="9"/>
            <color indexed="81"/>
            <rFont val="Tahoma"/>
            <family val="2"/>
          </rPr>
          <t xml:space="preserve">
</t>
        </r>
      </text>
    </comment>
    <comment ref="T48" authorId="1" shapeId="0">
      <text>
        <r>
          <rPr>
            <b/>
            <sz val="9"/>
            <color indexed="81"/>
            <rFont val="Tahoma"/>
            <family val="2"/>
          </rPr>
          <t>Vu Thi Nhiem:</t>
        </r>
        <r>
          <rPr>
            <sz val="9"/>
            <color indexed="81"/>
            <rFont val="Tahoma"/>
            <family val="2"/>
          </rPr>
          <t xml:space="preserve">
</t>
        </r>
      </text>
    </comment>
    <comment ref="E51" authorId="1" shapeId="0">
      <text>
        <r>
          <rPr>
            <b/>
            <sz val="9"/>
            <color indexed="81"/>
            <rFont val="Tahoma"/>
            <family val="2"/>
          </rPr>
          <t>Vu Thi Nhiem:</t>
        </r>
        <r>
          <rPr>
            <sz val="9"/>
            <color indexed="81"/>
            <rFont val="Tahoma"/>
            <family val="2"/>
          </rPr>
          <t xml:space="preserve">
đ/c theo dõi cũ: số 11/53 NTT</t>
        </r>
      </text>
    </comment>
    <comment ref="E53" authorId="2" shapeId="0">
      <text>
        <r>
          <rPr>
            <b/>
            <sz val="9"/>
            <color indexed="81"/>
            <rFont val="Tahoma"/>
            <family val="2"/>
          </rPr>
          <t>nthloan.q7:</t>
        </r>
        <r>
          <rPr>
            <sz val="9"/>
            <color indexed="81"/>
            <rFont val="Tahoma"/>
            <family val="2"/>
          </rPr>
          <t xml:space="preserve">
</t>
        </r>
      </text>
    </comment>
    <comment ref="E58" authorId="0" shapeId="0">
      <text>
        <r>
          <rPr>
            <b/>
            <sz val="9"/>
            <color indexed="81"/>
            <rFont val="Tahoma"/>
            <family val="2"/>
          </rPr>
          <t>TCKHQ7:</t>
        </r>
        <r>
          <rPr>
            <sz val="9"/>
            <color indexed="81"/>
            <rFont val="Tahoma"/>
            <family val="2"/>
          </rPr>
          <t xml:space="preserve">
KTRA DC VA DT CUA 2 CS NAY HINH NHU LON QUA LAI 2 CS THEO 1478</t>
        </r>
      </text>
    </comment>
    <comment ref="E59" authorId="0" shapeId="0">
      <text>
        <r>
          <rPr>
            <b/>
            <sz val="9"/>
            <color indexed="81"/>
            <rFont val="Tahoma"/>
            <family val="2"/>
          </rPr>
          <t>TCKHQ7:</t>
        </r>
        <r>
          <rPr>
            <sz val="9"/>
            <color indexed="81"/>
            <rFont val="Tahoma"/>
            <family val="2"/>
          </rPr>
          <t xml:space="preserve">
KTRA DC VA DT CUA 2 CS NAY HINH NHU LON QUA LAI 2 CS THEO 1478</t>
        </r>
      </text>
    </comment>
    <comment ref="E63" authorId="1" shapeId="0">
      <text>
        <r>
          <rPr>
            <b/>
            <sz val="9"/>
            <color indexed="81"/>
            <rFont val="Tahoma"/>
            <family val="2"/>
          </rPr>
          <t>Vu Thi Nhiem:</t>
        </r>
        <r>
          <rPr>
            <sz val="9"/>
            <color indexed="81"/>
            <rFont val="Tahoma"/>
            <family val="2"/>
          </rPr>
          <t xml:space="preserve">
cũ: 35/5 Khu phố 1
cập nhật theo QĐ 5570</t>
        </r>
      </text>
    </comment>
    <comment ref="E73" authorId="0" shapeId="0">
      <text>
        <r>
          <rPr>
            <b/>
            <sz val="9"/>
            <color indexed="81"/>
            <rFont val="Tahoma"/>
            <family val="2"/>
          </rPr>
          <t>TCKHQ7:</t>
        </r>
        <r>
          <rPr>
            <sz val="9"/>
            <color indexed="81"/>
            <rFont val="Tahoma"/>
            <family val="2"/>
          </rPr>
          <t xml:space="preserve">
kiem tra lai dia chi nay</t>
        </r>
      </text>
    </comment>
    <comment ref="G83" authorId="2" shapeId="0">
      <text>
        <r>
          <rPr>
            <b/>
            <sz val="9"/>
            <color indexed="81"/>
            <rFont val="Tahoma"/>
            <family val="2"/>
          </rPr>
          <t>nthloan.q7:</t>
        </r>
        <r>
          <rPr>
            <sz val="9"/>
            <color indexed="81"/>
            <rFont val="Tahoma"/>
            <family val="2"/>
          </rPr>
          <t xml:space="preserve">
Nhập chủ trương đầu tư xây dựng mới</t>
        </r>
      </text>
    </comment>
    <comment ref="E100" authorId="0" shapeId="0">
      <text>
        <r>
          <rPr>
            <b/>
            <sz val="9"/>
            <color indexed="81"/>
            <rFont val="Tahoma"/>
            <family val="2"/>
          </rPr>
          <t>TCKHQ7:</t>
        </r>
        <r>
          <rPr>
            <sz val="9"/>
            <color indexed="81"/>
            <rFont val="Tahoma"/>
            <family val="2"/>
          </rPr>
          <t xml:space="preserve">
KIEM TRA co phai da giai toa do nang cap hem ko</t>
        </r>
      </text>
    </comment>
    <comment ref="E104" authorId="2" shapeId="0">
      <text>
        <r>
          <rPr>
            <b/>
            <sz val="9"/>
            <color indexed="81"/>
            <rFont val="Tahoma"/>
            <family val="2"/>
          </rPr>
          <t>nthloan.q7:</t>
        </r>
        <r>
          <rPr>
            <sz val="9"/>
            <color indexed="81"/>
            <rFont val="Tahoma"/>
            <family val="2"/>
          </rPr>
          <t xml:space="preserve">
giấy chứng nhận nhà số 6273/CN-UBND ngày 15/11/2017 của UBND quận 7</t>
        </r>
      </text>
    </comment>
    <comment ref="E105" authorId="2" shapeId="0">
      <text>
        <r>
          <rPr>
            <b/>
            <sz val="9"/>
            <color indexed="81"/>
            <rFont val="Tahoma"/>
            <family val="2"/>
          </rPr>
          <t>nthloan.q7:</t>
        </r>
        <r>
          <rPr>
            <sz val="9"/>
            <color indexed="81"/>
            <rFont val="Tahoma"/>
            <family val="2"/>
          </rPr>
          <t xml:space="preserve">
giấy chứng nhận nhà số 6273/CN-UBND ngày 15/11/2017 của UBND quận 7</t>
        </r>
      </text>
    </comment>
    <comment ref="E106" authorId="2" shapeId="0">
      <text>
        <r>
          <rPr>
            <b/>
            <sz val="9"/>
            <color indexed="81"/>
            <rFont val="Tahoma"/>
            <family val="2"/>
          </rPr>
          <t>nthloan.q7:</t>
        </r>
        <r>
          <rPr>
            <sz val="9"/>
            <color indexed="81"/>
            <rFont val="Tahoma"/>
            <family val="2"/>
          </rPr>
          <t xml:space="preserve">
giấy chứng nhận nhà số 6273/CN-UBND ngày 15/11/2017 của UBND quận 7</t>
        </r>
      </text>
    </comment>
    <comment ref="E107" authorId="0" shapeId="0">
      <text>
        <r>
          <rPr>
            <b/>
            <sz val="9"/>
            <color indexed="81"/>
            <rFont val="Tahoma"/>
            <family val="2"/>
          </rPr>
          <t>TCKHQ7:</t>
        </r>
        <r>
          <rPr>
            <sz val="9"/>
            <color indexed="81"/>
            <rFont val="Tahoma"/>
            <family val="2"/>
          </rPr>
          <t xml:space="preserve">
ktra lai dia chi</t>
        </r>
      </text>
    </comment>
    <comment ref="G115" authorId="3" shapeId="0">
      <text>
        <r>
          <rPr>
            <b/>
            <sz val="9"/>
            <color indexed="81"/>
            <rFont val="Tahoma"/>
            <family val="2"/>
          </rPr>
          <t>nguyettta.q7:</t>
        </r>
        <r>
          <rPr>
            <sz val="9"/>
            <color indexed="81"/>
            <rFont val="Tahoma"/>
            <family val="2"/>
          </rPr>
          <t xml:space="preserve">
DT đất của BCH QS phường lất trong diên tích khuôn viên UB.
</t>
        </r>
      </text>
    </comment>
    <comment ref="E123" authorId="0" shapeId="0">
      <text>
        <r>
          <rPr>
            <b/>
            <sz val="9"/>
            <color indexed="81"/>
            <rFont val="Tahoma"/>
            <family val="2"/>
          </rPr>
          <t>TCKHQ7:</t>
        </r>
        <r>
          <rPr>
            <sz val="9"/>
            <color indexed="81"/>
            <rFont val="Tahoma"/>
            <family val="2"/>
          </rPr>
          <t xml:space="preserve">
kiem tra phan A da co roi</t>
        </r>
      </text>
    </comment>
  </commentList>
</comments>
</file>

<file path=xl/comments2.xml><?xml version="1.0" encoding="utf-8"?>
<comments xmlns="http://schemas.openxmlformats.org/spreadsheetml/2006/main">
  <authors>
    <author>TCKHQ7</author>
    <author>nthloan.q7</author>
    <author>Vu Thi Nhiem</author>
  </authors>
  <commentList>
    <comment ref="H13" authorId="0" shapeId="0">
      <text>
        <r>
          <rPr>
            <b/>
            <sz val="9"/>
            <color indexed="81"/>
            <rFont val="Tahoma"/>
            <family val="2"/>
          </rPr>
          <t>TCKHQ7:</t>
        </r>
        <r>
          <rPr>
            <sz val="9"/>
            <color indexed="81"/>
            <rFont val="Tahoma"/>
            <family val="2"/>
          </rPr>
          <t xml:space="preserve">
HĐ thue la 692,8m2; vo pạm LG: 81,6M2</t>
        </r>
      </text>
    </comment>
    <comment ref="H14" authorId="1" shapeId="0">
      <text>
        <r>
          <rPr>
            <b/>
            <sz val="9"/>
            <color indexed="81"/>
            <rFont val="Tahoma"/>
            <family val="2"/>
          </rPr>
          <t>nthloan.q7:</t>
        </r>
        <r>
          <rPr>
            <sz val="9"/>
            <color indexed="81"/>
            <rFont val="Tahoma"/>
            <family val="2"/>
          </rPr>
          <t xml:space="preserve">
DTĐ: 14.867,5M2; DT 8.881,8M2: THUE DAT 50 NAM; DT LG 1.090.4M2: TẠM THỜI CHO THUÊ ĐẤT ĐỂ SD THEO HT CHO DEN KHI NN THUC HIEN QH, CTY PHAI CHAP HANH GIAI THOA; DT 4.895,3M2 NẰM HÀNH LANG AN TOÁN SÔNG NHÀ BÈ: CTY DVCI TẠM THỜI SD, BV MT</t>
        </r>
      </text>
    </comment>
    <comment ref="I14" authorId="2" shapeId="0">
      <text>
        <r>
          <rPr>
            <b/>
            <sz val="9"/>
            <color indexed="81"/>
            <rFont val="Tahoma"/>
            <family val="2"/>
          </rPr>
          <t>Vu Thi Nhiem:</t>
        </r>
        <r>
          <rPr>
            <sz val="9"/>
            <color indexed="81"/>
            <rFont val="Tahoma"/>
            <family val="2"/>
          </rPr>
          <t xml:space="preserve">
ghi theo qđ 4190/QĐ-UBND ngày07/8/2017
</t>
        </r>
      </text>
    </comment>
    <comment ref="S14" authorId="2" shapeId="0">
      <text>
        <r>
          <rPr>
            <b/>
            <sz val="9"/>
            <color indexed="81"/>
            <rFont val="Tahoma"/>
            <family val="2"/>
          </rPr>
          <t>Vu Thi Nhiem:</t>
        </r>
        <r>
          <rPr>
            <sz val="9"/>
            <color indexed="81"/>
            <rFont val="Tahoma"/>
            <family val="2"/>
          </rPr>
          <t xml:space="preserve">
Ghi theo GCN hiện có
</t>
        </r>
      </text>
    </comment>
    <comment ref="H15" authorId="1" shapeId="0">
      <text>
        <r>
          <rPr>
            <b/>
            <sz val="9"/>
            <color indexed="81"/>
            <rFont val="Tahoma"/>
            <family val="2"/>
          </rPr>
          <t>nthloan.q7:</t>
        </r>
        <r>
          <rPr>
            <sz val="9"/>
            <color indexed="81"/>
            <rFont val="Tahoma"/>
            <family val="2"/>
          </rPr>
          <t xml:space="preserve">
DT thue dat: 899,4m2; DT LG: 299,4M2 THUE DAT NGAN HAN HANG NAM CHO DEN KHI NN THUC HIEN QH MO RONG DUONG</t>
        </r>
      </text>
    </comment>
    <comment ref="I15" authorId="2" shapeId="0">
      <text>
        <r>
          <rPr>
            <b/>
            <sz val="9"/>
            <color indexed="81"/>
            <rFont val="Tahoma"/>
            <family val="2"/>
          </rPr>
          <t>Vu Thi Nhiem:</t>
        </r>
        <r>
          <rPr>
            <sz val="9"/>
            <color indexed="81"/>
            <rFont val="Tahoma"/>
            <family val="2"/>
          </rPr>
          <t xml:space="preserve">
ghi theo qđ 4190/QĐ-UBND ngày07/8/2017
</t>
        </r>
      </text>
    </comment>
    <comment ref="S15" authorId="2" shapeId="0">
      <text>
        <r>
          <rPr>
            <b/>
            <sz val="9"/>
            <color indexed="81"/>
            <rFont val="Tahoma"/>
            <family val="2"/>
          </rPr>
          <t>Vu Thi Nhiem:</t>
        </r>
        <r>
          <rPr>
            <sz val="9"/>
            <color indexed="81"/>
            <rFont val="Tahoma"/>
            <family val="2"/>
          </rPr>
          <t xml:space="preserve">
Ghi theo GCN hiện có
</t>
        </r>
      </text>
    </comment>
    <comment ref="H16" authorId="1" shapeId="0">
      <text>
        <r>
          <rPr>
            <b/>
            <sz val="9"/>
            <color indexed="81"/>
            <rFont val="Tahoma"/>
            <family val="2"/>
          </rPr>
          <t>nthloan.q7:</t>
        </r>
        <r>
          <rPr>
            <sz val="9"/>
            <color indexed="81"/>
            <rFont val="Tahoma"/>
            <family val="2"/>
          </rPr>
          <t xml:space="preserve">
DT khu dat: 957m2; dt lg: 74m2)</t>
        </r>
      </text>
    </comment>
    <comment ref="H18" authorId="0" shapeId="0">
      <text>
        <r>
          <rPr>
            <b/>
            <sz val="9"/>
            <color indexed="81"/>
            <rFont val="Tahoma"/>
            <family val="2"/>
          </rPr>
          <t>TCKHQ7:</t>
        </r>
        <r>
          <rPr>
            <sz val="9"/>
            <color indexed="81"/>
            <rFont val="Tahoma"/>
            <family val="2"/>
          </rPr>
          <t xml:space="preserve">
ghi theo bvhtvt</t>
        </r>
      </text>
    </comment>
    <comment ref="I18" authorId="0" shapeId="0">
      <text>
        <r>
          <rPr>
            <b/>
            <sz val="9"/>
            <color indexed="81"/>
            <rFont val="Tahoma"/>
            <family val="2"/>
          </rPr>
          <t>TCKHQ7:</t>
        </r>
        <r>
          <rPr>
            <sz val="9"/>
            <color indexed="81"/>
            <rFont val="Tahoma"/>
            <family val="2"/>
          </rPr>
          <t xml:space="preserve">
ghi theo chung thu tdg</t>
        </r>
      </text>
    </comment>
  </commentList>
</comments>
</file>

<file path=xl/comments3.xml><?xml version="1.0" encoding="utf-8"?>
<comments xmlns="http://schemas.openxmlformats.org/spreadsheetml/2006/main">
  <authors>
    <author>TCKHQ7</author>
    <author>nthloan.q7</author>
    <author>nguyettta.q7</author>
    <author>Vu Thi Nhiem</author>
  </authors>
  <commentList>
    <comment ref="H16" authorId="0" shapeId="0">
      <text>
        <r>
          <rPr>
            <b/>
            <sz val="9"/>
            <color indexed="81"/>
            <rFont val="Tahoma"/>
            <family val="2"/>
          </rPr>
          <t>TCKHQ7:</t>
        </r>
        <r>
          <rPr>
            <sz val="9"/>
            <color indexed="81"/>
            <rFont val="Tahoma"/>
            <family val="2"/>
          </rPr>
          <t xml:space="preserve">
DT ĐẤT THEO GCN HAY 1478 (THAY GIONG DT 1478)</t>
        </r>
      </text>
    </comment>
    <comment ref="I16" authorId="0" shapeId="0">
      <text>
        <r>
          <rPr>
            <b/>
            <sz val="9"/>
            <color indexed="81"/>
            <rFont val="Tahoma"/>
            <family val="2"/>
          </rPr>
          <t>TCKHQ7:</t>
        </r>
        <r>
          <rPr>
            <sz val="9"/>
            <color indexed="81"/>
            <rFont val="Tahoma"/>
            <family val="2"/>
          </rPr>
          <t xml:space="preserve">
DT ĐẤT THEO GCN HAY 1478 (THAY GIONG DT 1478)</t>
        </r>
      </text>
    </comment>
    <comment ref="J16" authorId="0" shapeId="0">
      <text>
        <r>
          <rPr>
            <b/>
            <sz val="9"/>
            <color indexed="81"/>
            <rFont val="Tahoma"/>
            <family val="2"/>
          </rPr>
          <t>TCKHQ7:</t>
        </r>
        <r>
          <rPr>
            <sz val="9"/>
            <color indexed="81"/>
            <rFont val="Tahoma"/>
            <family val="2"/>
          </rPr>
          <t xml:space="preserve">
GHI THEO CHU TRUONG DAU TU DA KKTSLV</t>
        </r>
      </text>
    </comment>
    <comment ref="K16" authorId="0" shapeId="0">
      <text>
        <r>
          <rPr>
            <b/>
            <sz val="9"/>
            <color indexed="81"/>
            <rFont val="Tahoma"/>
            <family val="2"/>
          </rPr>
          <t>TCKHQ7:</t>
        </r>
        <r>
          <rPr>
            <sz val="9"/>
            <color indexed="81"/>
            <rFont val="Tahoma"/>
            <family val="2"/>
          </rPr>
          <t xml:space="preserve">
GHI THEO CHU TRUONG DAU TU DA KKTSLV</t>
        </r>
      </text>
    </comment>
    <comment ref="H18" authorId="0" shapeId="0">
      <text/>
    </comment>
    <comment ref="I18" authorId="0" shapeId="0">
      <text/>
    </comment>
    <comment ref="H19" authorId="0" shapeId="0">
      <text>
        <r>
          <rPr>
            <b/>
            <sz val="9"/>
            <color indexed="81"/>
            <rFont val="Tahoma"/>
            <family val="2"/>
          </rPr>
          <t>TCKHQ7:</t>
        </r>
        <r>
          <rPr>
            <sz val="9"/>
            <color indexed="81"/>
            <rFont val="Tahoma"/>
            <family val="2"/>
          </rPr>
          <t xml:space="preserve">
DT ghi theo CV số 3169/UBND-TM ngày 4/7/2014 của UBND TP</t>
        </r>
      </text>
    </comment>
    <comment ref="I19" authorId="0" shapeId="0">
      <text>
        <r>
          <rPr>
            <b/>
            <sz val="9"/>
            <color indexed="81"/>
            <rFont val="Tahoma"/>
            <family val="2"/>
          </rPr>
          <t>TCKHQ7:</t>
        </r>
        <r>
          <rPr>
            <sz val="9"/>
            <color indexed="81"/>
            <rFont val="Tahoma"/>
            <family val="2"/>
          </rPr>
          <t xml:space="preserve">
DT ghi theo CV số 3169/UBND-TM ngày 4/7/2014 của UBND TP</t>
        </r>
      </text>
    </comment>
    <comment ref="J19" authorId="1" shapeId="0">
      <text>
        <r>
          <rPr>
            <b/>
            <sz val="9"/>
            <color indexed="81"/>
            <rFont val="Tahoma"/>
            <family val="2"/>
          </rPr>
          <t>nthloan.q7:</t>
        </r>
        <r>
          <rPr>
            <sz val="9"/>
            <color indexed="81"/>
            <rFont val="Tahoma"/>
            <family val="2"/>
          </rPr>
          <t xml:space="preserve">
Ghi theo KH số 6313/KH-UBND ngày 27/12/2019 của UBND quận 7 về KH đầu tư công năm 2020</t>
        </r>
      </text>
    </comment>
    <comment ref="K19" authorId="1" shapeId="0">
      <text>
        <r>
          <rPr>
            <b/>
            <sz val="9"/>
            <color indexed="81"/>
            <rFont val="Tahoma"/>
            <family val="2"/>
          </rPr>
          <t>nthloan.q7:</t>
        </r>
        <r>
          <rPr>
            <sz val="9"/>
            <color indexed="81"/>
            <rFont val="Tahoma"/>
            <family val="2"/>
          </rPr>
          <t xml:space="preserve">
Ghi theo KH số 6313/KH-UBND ngày 27/12/2019 của UBND quận 7 về KH đầu tư công năm 2020</t>
        </r>
      </text>
    </comment>
    <comment ref="U19" authorId="0" shapeId="0">
      <text>
        <r>
          <rPr>
            <b/>
            <sz val="9"/>
            <color indexed="81"/>
            <rFont val="Tahoma"/>
            <family val="2"/>
          </rPr>
          <t>TCKHQ7:</t>
        </r>
        <r>
          <rPr>
            <sz val="9"/>
            <color indexed="81"/>
            <rFont val="Tahoma"/>
            <family val="2"/>
          </rPr>
          <t xml:space="preserve">
CAP NHAT BVHT</t>
        </r>
      </text>
    </comment>
    <comment ref="AQ19" authorId="0" shapeId="0">
      <text>
        <r>
          <rPr>
            <b/>
            <sz val="9"/>
            <color indexed="81"/>
            <rFont val="Tahoma"/>
            <family val="2"/>
          </rPr>
          <t>TCKHQ7:</t>
        </r>
        <r>
          <rPr>
            <sz val="9"/>
            <color indexed="81"/>
            <rFont val="Tahoma"/>
            <family val="2"/>
          </rPr>
          <t xml:space="preserve">
ktra hiện trạng</t>
        </r>
      </text>
    </comment>
    <comment ref="J23" authorId="1" shapeId="0">
      <text>
        <r>
          <rPr>
            <b/>
            <sz val="9"/>
            <color indexed="81"/>
            <rFont val="Tahoma"/>
            <family val="2"/>
          </rPr>
          <t>nthloan.q7:</t>
        </r>
        <r>
          <rPr>
            <sz val="9"/>
            <color indexed="81"/>
            <rFont val="Tahoma"/>
            <family val="2"/>
          </rPr>
          <t xml:space="preserve">
DTSXD GHI THEO QĐ số 4461/QĐ-UBND ngày 27/12/2018 v/v phê duyệt điều chin3nh BCKTKT ĐTXD và KHLCNT công trỉnh xây dựng Trụ sở HCCB</t>
        </r>
      </text>
    </comment>
    <comment ref="K23" authorId="1" shapeId="0">
      <text>
        <r>
          <rPr>
            <b/>
            <sz val="9"/>
            <color indexed="81"/>
            <rFont val="Tahoma"/>
            <family val="2"/>
          </rPr>
          <t>nthloan.q7:</t>
        </r>
        <r>
          <rPr>
            <sz val="9"/>
            <color indexed="81"/>
            <rFont val="Tahoma"/>
            <family val="2"/>
          </rPr>
          <t xml:space="preserve">
DTSXD GHI THEO QĐ số 4461/QĐ-UBND ngày 27/12/2018 v/v phê duyệt điều chin3nh BCKTKT ĐTXD và KHLCNT công trỉnh xây dựng Trụ sở HCCB</t>
        </r>
      </text>
    </comment>
    <comment ref="J24" authorId="1" shapeId="0">
      <text>
        <r>
          <rPr>
            <b/>
            <sz val="9"/>
            <color indexed="81"/>
            <rFont val="Tahoma"/>
            <family val="2"/>
          </rPr>
          <t>nthloan.q7:</t>
        </r>
        <r>
          <rPr>
            <sz val="9"/>
            <color indexed="81"/>
            <rFont val="Tahoma"/>
            <family val="2"/>
          </rPr>
          <t xml:space="preserve">
DTSXD: ghi theo QĐ số 3448/QĐ-UBND ngày 28/10/2019 của UBND quận 7 v/v phê duyệt báo cáo KTKT đầu tư xây dựng và KH lựa chọn nhà thầu công trình Cải tạo nâng cấp Nhà thiếu nhi thành Trụ sở Quận Đoàn, phường TTĐ, Q7</t>
        </r>
      </text>
    </comment>
    <comment ref="K24" authorId="1" shapeId="0">
      <text>
        <r>
          <rPr>
            <b/>
            <sz val="9"/>
            <color indexed="81"/>
            <rFont val="Tahoma"/>
            <family val="2"/>
          </rPr>
          <t>nthloan.q7:</t>
        </r>
        <r>
          <rPr>
            <sz val="9"/>
            <color indexed="81"/>
            <rFont val="Tahoma"/>
            <family val="2"/>
          </rPr>
          <t xml:space="preserve">
DTSXD: ghi theo QĐ số 3448/QĐ-UBND ngày 28/10/2019 của UBND quận 7 v/v phê duyệt báo cáo KTKT đầu tư xây dựng và KH lựa chọn nhà thầu công trình Cải tạo nâng cấp Nhà thiếu nhi thành Trụ sở Quận Đoàn, phường TTĐ, Q7</t>
        </r>
      </text>
    </comment>
    <comment ref="H27" authorId="0" shapeId="0">
      <text>
        <r>
          <rPr>
            <b/>
            <sz val="9"/>
            <color indexed="81"/>
            <rFont val="Tahoma"/>
            <family val="2"/>
          </rPr>
          <t>TCKHQ7:</t>
        </r>
        <r>
          <rPr>
            <sz val="9"/>
            <color indexed="81"/>
            <rFont val="Tahoma"/>
            <family val="2"/>
          </rPr>
          <t xml:space="preserve">
DT 1478: 833M2</t>
        </r>
      </text>
    </comment>
    <comment ref="I27" authorId="0" shapeId="0">
      <text>
        <r>
          <rPr>
            <b/>
            <sz val="9"/>
            <color indexed="81"/>
            <rFont val="Tahoma"/>
            <family val="2"/>
          </rPr>
          <t>TCKHQ7:</t>
        </r>
        <r>
          <rPr>
            <sz val="9"/>
            <color indexed="81"/>
            <rFont val="Tahoma"/>
            <family val="2"/>
          </rPr>
          <t xml:space="preserve">
DT 1478: 833M2</t>
        </r>
      </text>
    </comment>
    <comment ref="J27" authorId="0" shapeId="0">
      <text>
        <r>
          <rPr>
            <b/>
            <sz val="9"/>
            <color indexed="81"/>
            <rFont val="Tahoma"/>
            <family val="2"/>
          </rPr>
          <t>TCKHQ7:</t>
        </r>
        <r>
          <rPr>
            <sz val="9"/>
            <color indexed="81"/>
            <rFont val="Tahoma"/>
            <family val="2"/>
          </rPr>
          <t xml:space="preserve">
Diều chỉnh diện tích sàn xây dựng theo QĐ số 3491/QĐ-UBND ngày 30/10/2019 của UBND quận 7 V/V điều chỉnh dự án Cải tạo, nâng cấp trụ sở UBND phường Phú Mỹ</t>
        </r>
      </text>
    </comment>
    <comment ref="K27" authorId="0" shapeId="0">
      <text>
        <r>
          <rPr>
            <b/>
            <sz val="9"/>
            <color indexed="81"/>
            <rFont val="Tahoma"/>
            <family val="2"/>
          </rPr>
          <t>TCKHQ7:</t>
        </r>
        <r>
          <rPr>
            <sz val="9"/>
            <color indexed="81"/>
            <rFont val="Tahoma"/>
            <family val="2"/>
          </rPr>
          <t xml:space="preserve">
Diều chỉnh diện tích sàn xây dựng theo QĐ số 3491/QĐ-UBND ngày 30/10/2019 của UBND quận 7 V/V điều chỉnh dự án Cải tạo, nâng cấp trụ sở UBND phường Phú Mỹ</t>
        </r>
      </text>
    </comment>
    <comment ref="J28" authorId="2" shapeId="0">
      <text>
        <r>
          <rPr>
            <b/>
            <sz val="9"/>
            <color indexed="81"/>
            <rFont val="Tahoma"/>
            <family val="2"/>
          </rPr>
          <t>nguyettta.q7:</t>
        </r>
        <r>
          <rPr>
            <sz val="9"/>
            <color indexed="81"/>
            <rFont val="Tahoma"/>
            <family val="2"/>
          </rPr>
          <t xml:space="preserve">
kiểm tra lại diện tích sàn xây dựng, phuong ghi là 956,4 
                                                                                                                                                                                                                                                                                                                                                      </t>
        </r>
      </text>
    </comment>
    <comment ref="K29" authorId="2" shapeId="0">
      <text>
        <r>
          <rPr>
            <b/>
            <sz val="9"/>
            <color indexed="81"/>
            <rFont val="Tahoma"/>
            <family val="2"/>
          </rPr>
          <t>nguyettta.q7:</t>
        </r>
        <r>
          <rPr>
            <sz val="9"/>
            <color indexed="81"/>
            <rFont val="Tahoma"/>
            <family val="2"/>
          </rPr>
          <t xml:space="preserve">
Ghi theo bảng ghi chú giải thửa do phường cung cấp
</t>
        </r>
      </text>
    </comment>
    <comment ref="H30" authorId="2" shapeId="0">
      <text>
        <r>
          <rPr>
            <b/>
            <sz val="9"/>
            <color indexed="81"/>
            <rFont val="Tahoma"/>
            <family val="2"/>
          </rPr>
          <t>nguyettta.q7:</t>
        </r>
        <r>
          <rPr>
            <sz val="9"/>
            <color indexed="81"/>
            <rFont val="Tahoma"/>
            <family val="2"/>
          </rPr>
          <t xml:space="preserve">
BC của phường ghi 31,8m2 chưa cung cấp CSPL ghi
</t>
        </r>
      </text>
    </comment>
    <comment ref="F31" authorId="0" shapeId="0">
      <text>
        <r>
          <rPr>
            <b/>
            <sz val="9"/>
            <color indexed="81"/>
            <rFont val="Tahoma"/>
            <family val="2"/>
          </rPr>
          <t>TCKHQ7:</t>
        </r>
        <r>
          <rPr>
            <sz val="9"/>
            <color indexed="81"/>
            <rFont val="Tahoma"/>
            <family val="2"/>
          </rPr>
          <t xml:space="preserve">
ktra dia chi nay hinh nhu 59 CD9</t>
        </r>
      </text>
    </comment>
    <comment ref="H31" authorId="0" shapeId="0">
      <text>
        <r>
          <rPr>
            <b/>
            <sz val="9"/>
            <color indexed="81"/>
            <rFont val="Tahoma"/>
            <family val="2"/>
          </rPr>
          <t>TCKHQ7:</t>
        </r>
        <r>
          <rPr>
            <sz val="9"/>
            <color indexed="81"/>
            <rFont val="Tahoma"/>
            <family val="2"/>
          </rPr>
          <t xml:space="preserve">
kiem tra sao dien tich nhieu vay PA1478 CO 122M2</t>
        </r>
      </text>
    </comment>
    <comment ref="I31" authorId="0" shapeId="0">
      <text>
        <r>
          <rPr>
            <b/>
            <sz val="9"/>
            <color indexed="81"/>
            <rFont val="Tahoma"/>
            <family val="2"/>
          </rPr>
          <t>TCKHQ7:</t>
        </r>
        <r>
          <rPr>
            <sz val="9"/>
            <color indexed="81"/>
            <rFont val="Tahoma"/>
            <family val="2"/>
          </rPr>
          <t xml:space="preserve">
kiem tra sao dien tich nhieu vay PA1478 CO 122M2</t>
        </r>
      </text>
    </comment>
    <comment ref="J31" authorId="0" shapeId="0">
      <text>
        <r>
          <rPr>
            <b/>
            <sz val="9"/>
            <color indexed="81"/>
            <rFont val="Tahoma"/>
            <family val="2"/>
          </rPr>
          <t>TCKHQ7:</t>
        </r>
        <r>
          <rPr>
            <sz val="9"/>
            <color indexed="81"/>
            <rFont val="Tahoma"/>
            <family val="2"/>
          </rPr>
          <t xml:space="preserve">
kiem tra sao dien tich nhieu vay PA1478 CO 122M2</t>
        </r>
      </text>
    </comment>
    <comment ref="K31" authorId="0" shapeId="0">
      <text>
        <r>
          <rPr>
            <b/>
            <sz val="9"/>
            <color indexed="81"/>
            <rFont val="Tahoma"/>
            <family val="2"/>
          </rPr>
          <t>TCKHQ7:</t>
        </r>
        <r>
          <rPr>
            <sz val="9"/>
            <color indexed="81"/>
            <rFont val="Tahoma"/>
            <family val="2"/>
          </rPr>
          <t xml:space="preserve">
kiem tra sao dien tich nhieu vay PA1478 CO 122M2</t>
        </r>
      </text>
    </comment>
    <comment ref="F33" authorId="0" shapeId="0">
      <text>
        <r>
          <rPr>
            <b/>
            <sz val="9"/>
            <color indexed="81"/>
            <rFont val="Tahoma"/>
            <family val="2"/>
          </rPr>
          <t>TCKHQ7:</t>
        </r>
        <r>
          <rPr>
            <sz val="9"/>
            <color indexed="81"/>
            <rFont val="Tahoma"/>
            <family val="2"/>
          </rPr>
          <t xml:space="preserve">
xem lai duong CD9 hay PHLau</t>
        </r>
      </text>
    </comment>
    <comment ref="H33" authorId="2" shapeId="0">
      <text>
        <r>
          <rPr>
            <b/>
            <sz val="9"/>
            <color indexed="81"/>
            <rFont val="Tahoma"/>
            <family val="2"/>
          </rPr>
          <t>nguyettta.q7:</t>
        </r>
        <r>
          <rPr>
            <sz val="9"/>
            <color indexed="81"/>
            <rFont val="Tahoma"/>
            <family val="2"/>
          </rPr>
          <t xml:space="preserve">
DT khu đất: 1.090,5m2;
DT trong lộ giới: 455,9 m2;
DT ngoài lộ giới: 534,6 m2
</t>
        </r>
      </text>
    </comment>
    <comment ref="I33" authorId="2" shapeId="0">
      <text>
        <r>
          <rPr>
            <b/>
            <sz val="9"/>
            <color indexed="81"/>
            <rFont val="Tahoma"/>
            <family val="2"/>
          </rPr>
          <t>nguyettta.q7:</t>
        </r>
        <r>
          <rPr>
            <sz val="9"/>
            <color indexed="81"/>
            <rFont val="Tahoma"/>
            <family val="2"/>
          </rPr>
          <t xml:space="preserve">
ghi theo BVHTVT số 01-01/HĐ-2021  do Công Ty TNHH Đo đạc- xây dựng tiến vương ngày 16/3/2021</t>
        </r>
      </text>
    </comment>
    <comment ref="K33" authorId="2" shapeId="0">
      <text>
        <r>
          <rPr>
            <b/>
            <sz val="9"/>
            <color indexed="81"/>
            <rFont val="Tahoma"/>
            <family val="2"/>
          </rPr>
          <t>nguyettta.q7:</t>
        </r>
        <r>
          <rPr>
            <sz val="9"/>
            <color indexed="81"/>
            <rFont val="Tahoma"/>
            <family val="2"/>
          </rPr>
          <t xml:space="preserve">
ghi theo BVHTVT số 01-01/HĐ-2021  do Công Ty TNHH Đo đạc- xây dựng tiến vương ngày 16/3/2021</t>
        </r>
      </text>
    </comment>
    <comment ref="H35" authorId="0" shapeId="0">
      <text>
        <r>
          <rPr>
            <b/>
            <sz val="9"/>
            <color indexed="81"/>
            <rFont val="Tahoma"/>
            <family val="2"/>
          </rPr>
          <t>TCKHQ7:</t>
        </r>
        <r>
          <rPr>
            <sz val="9"/>
            <color indexed="81"/>
            <rFont val="Tahoma"/>
            <family val="2"/>
          </rPr>
          <t xml:space="preserve">
DT GHI THEO GCN SAO GIONG 1478</t>
        </r>
      </text>
    </comment>
    <comment ref="F36" authorId="0" shapeId="0">
      <text>
        <r>
          <rPr>
            <b/>
            <sz val="9"/>
            <color indexed="81"/>
            <rFont val="Tahoma"/>
            <family val="2"/>
          </rPr>
          <t>TCKHQ7:</t>
        </r>
        <r>
          <rPr>
            <sz val="9"/>
            <color indexed="81"/>
            <rFont val="Tahoma"/>
            <family val="2"/>
          </rPr>
          <t xml:space="preserve">
KIEM TRA DIA CHI 502/48 THUOC BINH THUAN SAO LAI PHUONG PHU THUAN</t>
        </r>
      </text>
    </comment>
    <comment ref="H37" authorId="0" shapeId="0">
      <text>
        <r>
          <rPr>
            <b/>
            <sz val="9"/>
            <color indexed="81"/>
            <rFont val="Tahoma"/>
            <family val="2"/>
          </rPr>
          <t>TCKHQ7:</t>
        </r>
        <r>
          <rPr>
            <sz val="9"/>
            <color indexed="81"/>
            <rFont val="Tahoma"/>
            <family val="2"/>
          </rPr>
          <t xml:space="preserve">
PHUONG BAO DTT 434M2; PHUONG AN 1478: 234M2</t>
        </r>
      </text>
    </comment>
    <comment ref="J37" authorId="0" shapeId="0">
      <text>
        <r>
          <rPr>
            <b/>
            <sz val="9"/>
            <color indexed="81"/>
            <rFont val="Tahoma"/>
            <family val="2"/>
          </rPr>
          <t>TCKHQ7:</t>
        </r>
        <r>
          <rPr>
            <sz val="9"/>
            <color indexed="81"/>
            <rFont val="Tahoma"/>
            <family val="2"/>
          </rPr>
          <t xml:space="preserve">
DTXD CONG AN PPTHUAN: ghi theo QĐ số 3828/QĐ-UBND 31/10/2016 của UBND quận 7 v/v phê duyệt Báo cáo Kinh tế - Kỹ thuật đầu tư xây dựng và Kế hoạch đấu thầu công trình Xây dựng Trụ sở Công an phường Phú Thuận</t>
        </r>
      </text>
    </comment>
    <comment ref="F38" authorId="0" shapeId="0">
      <text>
        <r>
          <rPr>
            <b/>
            <sz val="9"/>
            <color indexed="81"/>
            <rFont val="Tahoma"/>
            <family val="2"/>
          </rPr>
          <t>TCKHQ7:</t>
        </r>
        <r>
          <rPr>
            <sz val="9"/>
            <color indexed="81"/>
            <rFont val="Tahoma"/>
            <family val="2"/>
          </rPr>
          <t xml:space="preserve">
KIEM TRA DIA CHI NAY LVBEN THUOC P.BINH THUAN SAO LAI PHUONG PHU THUAN</t>
        </r>
      </text>
    </comment>
    <comment ref="J40" authorId="2" shapeId="0">
      <text>
        <r>
          <rPr>
            <b/>
            <sz val="9"/>
            <color indexed="81"/>
            <rFont val="Tahoma"/>
            <family val="2"/>
          </rPr>
          <t>nguyettta.q7:</t>
        </r>
        <r>
          <rPr>
            <sz val="9"/>
            <color indexed="81"/>
            <rFont val="Tahoma"/>
            <family val="2"/>
          </rPr>
          <t xml:space="preserve">
BC phường ghi là 90m2 nhưng cung cung câp CSPL ghi
</t>
        </r>
      </text>
    </comment>
    <comment ref="J41" authorId="2" shapeId="0">
      <text>
        <r>
          <rPr>
            <b/>
            <sz val="9"/>
            <color indexed="81"/>
            <rFont val="Tahoma"/>
            <family val="2"/>
          </rPr>
          <t>nguyettta.q7:</t>
        </r>
        <r>
          <rPr>
            <sz val="9"/>
            <color indexed="81"/>
            <rFont val="Tahoma"/>
            <family val="2"/>
          </rPr>
          <t xml:space="preserve">
BC phường ghi là 80m2 nhưng cung cung câp CSPL ghi
</t>
        </r>
      </text>
    </comment>
    <comment ref="H42" authorId="3" shapeId="0">
      <text>
        <r>
          <rPr>
            <b/>
            <sz val="9"/>
            <color indexed="81"/>
            <rFont val="Tahoma"/>
            <family val="2"/>
          </rPr>
          <t>Vu Thi Nhiem:</t>
        </r>
        <r>
          <rPr>
            <sz val="9"/>
            <color indexed="81"/>
            <rFont val="Tahoma"/>
            <family val="2"/>
          </rPr>
          <t xml:space="preserve">
điều chỉnh diện tích theo chứng thư thẩm định giá
</t>
        </r>
      </text>
    </comment>
    <comment ref="H44" authorId="0" shapeId="0">
      <text>
        <r>
          <rPr>
            <b/>
            <sz val="9"/>
            <color indexed="81"/>
            <rFont val="Tahoma"/>
            <family val="2"/>
          </rPr>
          <t>TCKHQ7:</t>
        </r>
        <r>
          <rPr>
            <sz val="9"/>
            <color indexed="81"/>
            <rFont val="Tahoma"/>
            <family val="2"/>
          </rPr>
          <t xml:space="preserve">
DT THEO GCN SAO GIONG 1478</t>
        </r>
      </text>
    </comment>
    <comment ref="J44" authorId="0" shapeId="0">
      <text>
        <r>
          <rPr>
            <b/>
            <sz val="9"/>
            <color indexed="81"/>
            <rFont val="Tahoma"/>
            <family val="2"/>
          </rPr>
          <t>TCKHQ7:</t>
        </r>
        <r>
          <rPr>
            <sz val="9"/>
            <color indexed="81"/>
            <rFont val="Tahoma"/>
            <family val="2"/>
          </rPr>
          <t xml:space="preserve">
DT CHU TRUONG DTXD MOI</t>
        </r>
      </text>
    </comment>
    <comment ref="J45" authorId="2" shapeId="0">
      <text>
        <r>
          <rPr>
            <b/>
            <sz val="9"/>
            <color indexed="81"/>
            <rFont val="Tahoma"/>
            <family val="2"/>
          </rPr>
          <t>nguyettta.q7:</t>
        </r>
        <r>
          <rPr>
            <sz val="9"/>
            <color indexed="81"/>
            <rFont val="Tahoma"/>
            <family val="2"/>
          </rPr>
          <t xml:space="preserve">
phường ghi là 683m2 nhưng chưa cung cấp CSPL 
</t>
        </r>
      </text>
    </comment>
    <comment ref="F47" authorId="0" shapeId="0">
      <text>
        <r>
          <rPr>
            <b/>
            <sz val="9"/>
            <color indexed="81"/>
            <rFont val="Tahoma"/>
            <family val="2"/>
          </rPr>
          <t>TCKHQ7:</t>
        </r>
        <r>
          <rPr>
            <sz val="9"/>
            <color indexed="81"/>
            <rFont val="Tahoma"/>
            <family val="2"/>
          </rPr>
          <t xml:space="preserve">
kiem tra co nam trong LG ko sao lpai khoi 167?</t>
        </r>
      </text>
    </comment>
    <comment ref="H47" authorId="1" shapeId="0">
      <text>
        <r>
          <rPr>
            <b/>
            <sz val="9"/>
            <color indexed="81"/>
            <rFont val="Tahoma"/>
            <family val="2"/>
          </rPr>
          <t>nthloan.q7:</t>
        </r>
        <r>
          <rPr>
            <sz val="9"/>
            <color indexed="81"/>
            <rFont val="Tahoma"/>
            <family val="2"/>
          </rPr>
          <t xml:space="preserve">
cập nhật theo tài liệu bản đồ năm 2003</t>
        </r>
      </text>
    </comment>
    <comment ref="H48" authorId="0" shapeId="0">
      <text>
        <r>
          <rPr>
            <b/>
            <sz val="9"/>
            <color indexed="81"/>
            <rFont val="Tahoma"/>
            <family val="2"/>
          </rPr>
          <t>TCKHQ7:</t>
        </r>
        <r>
          <rPr>
            <sz val="9"/>
            <color indexed="81"/>
            <rFont val="Tahoma"/>
            <family val="2"/>
          </rPr>
          <t xml:space="preserve">
dt nay ghi theo dau ma 1478 la 170m2</t>
        </r>
      </text>
    </comment>
    <comment ref="N48" authorId="0" shapeId="0">
      <text>
        <r>
          <rPr>
            <b/>
            <sz val="9"/>
            <color indexed="81"/>
            <rFont val="Tahoma"/>
            <family val="2"/>
          </rPr>
          <t>TCKHQ7:</t>
        </r>
        <r>
          <rPr>
            <sz val="9"/>
            <color indexed="81"/>
            <rFont val="Tahoma"/>
            <family val="2"/>
          </rPr>
          <t xml:space="preserve">
QD nay la gi</t>
        </r>
      </text>
    </comment>
    <comment ref="P48" authorId="0" shapeId="0">
      <text>
        <r>
          <rPr>
            <b/>
            <sz val="9"/>
            <color indexed="81"/>
            <rFont val="Tahoma"/>
            <family val="2"/>
          </rPr>
          <t>TCKHQ7:</t>
        </r>
        <r>
          <rPr>
            <sz val="9"/>
            <color indexed="81"/>
            <rFont val="Tahoma"/>
            <family val="2"/>
          </rPr>
          <t xml:space="preserve">
qd nay la gi</t>
        </r>
      </text>
    </comment>
    <comment ref="H49" authorId="0" shapeId="0">
      <text>
        <r>
          <rPr>
            <b/>
            <sz val="9"/>
            <color indexed="81"/>
            <rFont val="Tahoma"/>
            <family val="2"/>
          </rPr>
          <t>TCKHQ7:</t>
        </r>
        <r>
          <rPr>
            <sz val="9"/>
            <color indexed="81"/>
            <rFont val="Tahoma"/>
            <family val="2"/>
          </rPr>
          <t xml:space="preserve">
DT THEO GCN SAO GIONG 1478</t>
        </r>
      </text>
    </comment>
    <comment ref="H51" authorId="0" shapeId="0">
      <text>
        <r>
          <rPr>
            <b/>
            <sz val="9"/>
            <color indexed="81"/>
            <rFont val="Tahoma"/>
            <family val="2"/>
          </rPr>
          <t>TCKHQ7:</t>
        </r>
        <r>
          <rPr>
            <sz val="9"/>
            <color indexed="81"/>
            <rFont val="Tahoma"/>
            <family val="2"/>
          </rPr>
          <t xml:space="preserve">
DTĐ trụ sở công an: 292,80m2: DT THEO 2977/QĐ-UBND ngày 4/9/2018 của UBND quận 7</t>
        </r>
      </text>
    </comment>
    <comment ref="J51" authorId="0" shapeId="0">
      <text>
        <r>
          <rPr>
            <b/>
            <sz val="9"/>
            <color indexed="81"/>
            <rFont val="Tahoma"/>
            <family val="2"/>
          </rPr>
          <t>TCKHQ7:</t>
        </r>
        <r>
          <rPr>
            <sz val="9"/>
            <color indexed="81"/>
            <rFont val="Tahoma"/>
            <family val="2"/>
          </rPr>
          <t xml:space="preserve">
- DTSXD của Trụ sở UBND+BCH QS P.TPhú: 1.613,100m2 Ghi theo 3313/QĐ-UBND ngày 05/10/2018 của UBND quận 7 về điều chỉnh QĐ số 1452/QĐ-UBND ngày 31/3/2016 về quyết định chủ trương đầu tư dự án xây dựng Trụ sở UBND phường + BCH Quân sự phường Tân Phú
- DTSXD của Công an: 571m2. Ghi theo qđ số 2977/QĐ-UBND ngày 4/9/2018 của UBND quận 7</t>
        </r>
      </text>
    </comment>
    <comment ref="P51" authorId="0" shapeId="0">
      <text>
        <r>
          <rPr>
            <b/>
            <sz val="9"/>
            <color indexed="81"/>
            <rFont val="Tahoma"/>
            <family val="2"/>
          </rPr>
          <t>TCKHQ7:</t>
        </r>
        <r>
          <rPr>
            <sz val="9"/>
            <color indexed="81"/>
            <rFont val="Tahoma"/>
            <family val="2"/>
          </rPr>
          <t xml:space="preserve">
- DTSXD của Trụ sở UBND+BCH QS P.TPhú: 1.730m2 Ghi theo Kế hoạch số 6313/KH-UBND ngày 27/12/2019 của UBND quận 7 về KH đầu tư công năm 2020
- DTSXD của Công an: 519,4m2. Ghi theo qđ số 2977/QĐ-UBND ngày 4/9/2018 của UBND quận 7</t>
        </r>
      </text>
    </comment>
    <comment ref="Q51" authorId="0" shapeId="0">
      <text>
        <r>
          <rPr>
            <b/>
            <sz val="9"/>
            <color indexed="81"/>
            <rFont val="Tahoma"/>
            <family val="2"/>
          </rPr>
          <t>TCKHQ7:</t>
        </r>
        <r>
          <rPr>
            <sz val="9"/>
            <color indexed="81"/>
            <rFont val="Tahoma"/>
            <family val="2"/>
          </rPr>
          <t xml:space="preserve">
- DTSXD của Trụ sở UBND+BCH QS P.TPhú: 1.730m2 Ghi theo Kế hoạch số 6313/KH-UBND ngày 27/12/2019 của UBND quận 7 về KH đầu tư công năm 2020
- DTSXD của Công an: 519,4m2. Ghi theo qđ số 2977/QĐ-UBND ngày 4/9/2018 của UBND quận 7</t>
        </r>
      </text>
    </comment>
    <comment ref="H52" authorId="0" shapeId="0">
      <text>
        <r>
          <rPr>
            <b/>
            <sz val="9"/>
            <color indexed="81"/>
            <rFont val="Tahoma"/>
            <family val="2"/>
          </rPr>
          <t>TCKHQ7:</t>
        </r>
        <r>
          <rPr>
            <sz val="9"/>
            <color indexed="81"/>
            <rFont val="Tahoma"/>
            <family val="2"/>
          </rPr>
          <t xml:space="preserve">
ktra sao chenh lech dt nhieu: 1478 chi co 57m2</t>
        </r>
      </text>
    </comment>
    <comment ref="H53" authorId="0" shapeId="0">
      <text>
        <r>
          <rPr>
            <b/>
            <sz val="9"/>
            <color indexed="81"/>
            <rFont val="Tahoma"/>
            <family val="2"/>
          </rPr>
          <t>TCKHQ7:</t>
        </r>
        <r>
          <rPr>
            <sz val="9"/>
            <color indexed="81"/>
            <rFont val="Tahoma"/>
            <family val="2"/>
          </rPr>
          <t xml:space="preserve">
DT THEO GCN SAO GIONG 1478</t>
        </r>
      </text>
    </comment>
    <comment ref="J55" authorId="1" shapeId="0">
      <text>
        <r>
          <rPr>
            <b/>
            <sz val="9"/>
            <color indexed="81"/>
            <rFont val="Tahoma"/>
            <family val="2"/>
          </rPr>
          <t>nthloan.q7:</t>
        </r>
        <r>
          <rPr>
            <sz val="9"/>
            <color indexed="81"/>
            <rFont val="Tahoma"/>
            <family val="2"/>
          </rPr>
          <t xml:space="preserve">
DTSXD ghi theo QĐ số 3049/QĐ-UBND ngày 29/10/2016 của UBND quận 7 v/v phê duyệt Báo cáo Kinh tế - Kỹ thuật đầu tư xây dựng   và Kế hoạch đấu thầu công trình Sửa chữa trụ sở UBND phường Tân Quy</t>
        </r>
      </text>
    </comment>
    <comment ref="F57" authorId="3" shapeId="0">
      <text>
        <r>
          <rPr>
            <b/>
            <sz val="9"/>
            <color indexed="81"/>
            <rFont val="Tahoma"/>
            <family val="2"/>
          </rPr>
          <t>Vu Thi Nhiem:</t>
        </r>
        <r>
          <rPr>
            <sz val="9"/>
            <color indexed="81"/>
            <rFont val="Tahoma"/>
            <family val="2"/>
          </rPr>
          <t xml:space="preserve">
1478: THỬA 107 TỜ SỐ 5</t>
        </r>
      </text>
    </comment>
    <comment ref="H57" authorId="0" shapeId="0">
      <text>
        <r>
          <rPr>
            <b/>
            <sz val="9"/>
            <color indexed="81"/>
            <rFont val="Tahoma"/>
            <family val="2"/>
          </rPr>
          <t>TCKHQ7:</t>
        </r>
        <r>
          <rPr>
            <sz val="9"/>
            <color indexed="81"/>
            <rFont val="Tahoma"/>
            <family val="2"/>
          </rPr>
          <t xml:space="preserve">
ktra dt gcn sao giong 1478 </t>
        </r>
      </text>
    </comment>
    <comment ref="H58" authorId="0" shapeId="0">
      <text>
        <r>
          <rPr>
            <b/>
            <sz val="9"/>
            <color indexed="81"/>
            <rFont val="Tahoma"/>
            <family val="2"/>
          </rPr>
          <t>TCKHQ7:</t>
        </r>
        <r>
          <rPr>
            <sz val="9"/>
            <color indexed="81"/>
            <rFont val="Tahoma"/>
            <family val="2"/>
          </rPr>
          <t xml:space="preserve">
ktra dt gcn sao giong 1478 </t>
        </r>
      </text>
    </comment>
    <comment ref="F59" authorId="3" shapeId="0">
      <text>
        <r>
          <rPr>
            <b/>
            <sz val="9"/>
            <color indexed="81"/>
            <rFont val="Tahoma"/>
            <family val="2"/>
          </rPr>
          <t>Vu Thi Nhiem:</t>
        </r>
        <r>
          <rPr>
            <sz val="9"/>
            <color indexed="81"/>
            <rFont val="Tahoma"/>
            <family val="2"/>
          </rPr>
          <t xml:space="preserve">
1478: THỬA 133 TỜ 12 </t>
        </r>
      </text>
    </comment>
    <comment ref="H59" authorId="0" shapeId="0">
      <text>
        <r>
          <rPr>
            <b/>
            <sz val="9"/>
            <color indexed="81"/>
            <rFont val="Tahoma"/>
            <family val="2"/>
          </rPr>
          <t>TCKHQ7:</t>
        </r>
        <r>
          <rPr>
            <sz val="9"/>
            <color indexed="81"/>
            <rFont val="Tahoma"/>
            <family val="2"/>
          </rPr>
          <t xml:space="preserve">
ktra dt gcn sao giong 1478 </t>
        </r>
      </text>
    </comment>
    <comment ref="E61" authorId="0" shapeId="0">
      <text>
        <r>
          <rPr>
            <b/>
            <sz val="9"/>
            <color indexed="81"/>
            <rFont val="Tahoma"/>
            <family val="2"/>
          </rPr>
          <t>TCKHQ7:</t>
        </r>
        <r>
          <rPr>
            <sz val="9"/>
            <color indexed="81"/>
            <rFont val="Tahoma"/>
            <family val="2"/>
          </rPr>
          <t xml:space="preserve">
ktra lai sao o day 4 can ho? Theo 1478</t>
        </r>
      </text>
    </comment>
    <comment ref="F61" authorId="0" shapeId="0">
      <text>
        <r>
          <rPr>
            <b/>
            <sz val="9"/>
            <color indexed="81"/>
            <rFont val="Tahoma"/>
            <family val="2"/>
          </rPr>
          <t>TCKHQ7:</t>
        </r>
        <r>
          <rPr>
            <sz val="9"/>
            <color indexed="81"/>
            <rFont val="Tahoma"/>
            <family val="2"/>
          </rPr>
          <t xml:space="preserve">
ktra lai sao o day 7 can ho? Theo 1478</t>
        </r>
      </text>
    </comment>
    <comment ref="J63" authorId="1" shapeId="0">
      <text>
        <r>
          <rPr>
            <b/>
            <sz val="9"/>
            <color indexed="81"/>
            <rFont val="Tahoma"/>
            <family val="2"/>
          </rPr>
          <t>nthloan.q7:</t>
        </r>
        <r>
          <rPr>
            <sz val="9"/>
            <color indexed="81"/>
            <rFont val="Tahoma"/>
            <family val="2"/>
          </rPr>
          <t xml:space="preserve">
DTSXD: GHI THEO QĐ số 2359/QĐ-UBND ngat2 17/7/2017 của UBND quận 7 v/v phê duyệt BCKTKT đầu tư XD và KH đấu thầu công trình Cải tạo mở rộng Trụ sở UBND phường TTT</t>
        </r>
      </text>
    </comment>
    <comment ref="F64" authorId="1" shapeId="0">
      <text>
        <r>
          <rPr>
            <b/>
            <sz val="9"/>
            <color indexed="81"/>
            <rFont val="Tahoma"/>
            <family val="2"/>
          </rPr>
          <t>nthloan.q7:</t>
        </r>
        <r>
          <rPr>
            <sz val="9"/>
            <color indexed="81"/>
            <rFont val="Tahoma"/>
            <family val="2"/>
          </rPr>
          <t xml:space="preserve">
giấy chứng nhận nhà số 6273/CN-UBND ngày 15/11/2017 của UBND quận 7</t>
        </r>
      </text>
    </comment>
    <comment ref="H64" authorId="0" shapeId="0">
      <text>
        <r>
          <rPr>
            <b/>
            <sz val="9"/>
            <color indexed="81"/>
            <rFont val="Tahoma"/>
            <family val="2"/>
          </rPr>
          <t>TCKHQ7:</t>
        </r>
        <r>
          <rPr>
            <sz val="9"/>
            <color indexed="81"/>
            <rFont val="Tahoma"/>
            <family val="2"/>
          </rPr>
          <t xml:space="preserve">
ktra dt gcn sao giong 1478 </t>
        </r>
      </text>
    </comment>
    <comment ref="F65" authorId="0" shapeId="0">
      <text>
        <r>
          <rPr>
            <b/>
            <sz val="9"/>
            <color indexed="81"/>
            <rFont val="Tahoma"/>
            <family val="2"/>
          </rPr>
          <t>TCKHQ7:</t>
        </r>
        <r>
          <rPr>
            <sz val="9"/>
            <color indexed="81"/>
            <rFont val="Tahoma"/>
            <family val="2"/>
          </rPr>
          <t xml:space="preserve">
nvh cong dong: 186,9m2; vpkp3: 59,8</t>
        </r>
      </text>
    </comment>
    <comment ref="H65" authorId="0" shapeId="0">
      <text>
        <r>
          <rPr>
            <b/>
            <sz val="9"/>
            <color indexed="81"/>
            <rFont val="Tahoma"/>
            <family val="2"/>
          </rPr>
          <t>TCKHQ7:</t>
        </r>
        <r>
          <rPr>
            <sz val="9"/>
            <color indexed="81"/>
            <rFont val="Tahoma"/>
            <family val="2"/>
          </rPr>
          <t xml:space="preserve">
co phai gcn cap cho VPKP1 + TT HTCD PTTT?</t>
        </r>
      </text>
    </comment>
    <comment ref="J65" authorId="0" shapeId="0">
      <text>
        <r>
          <rPr>
            <b/>
            <sz val="9"/>
            <color indexed="81"/>
            <rFont val="Tahoma"/>
            <family val="2"/>
          </rPr>
          <t>TCKHQ7:</t>
        </r>
        <r>
          <rPr>
            <sz val="9"/>
            <color indexed="81"/>
            <rFont val="Tahoma"/>
            <family val="2"/>
          </rPr>
          <t xml:space="preserve">
DTSXD CT DAU TU XD CA PTTT GHI THEO QĐ số 3838/QĐ-UBND ngày 29/10/2016 của UBND quận 7 v/v phê duyệt Báo cáo Kinh tế - Kỹ thuật đầu tư xây dựng và Kế hoạch đấu thầu công trình Xây dựng Trụ sở Công an phường Tân Thuận Tây</t>
        </r>
      </text>
    </comment>
    <comment ref="U65" authorId="0" shapeId="0">
      <text>
        <r>
          <rPr>
            <b/>
            <sz val="9"/>
            <color indexed="81"/>
            <rFont val="Tahoma"/>
            <family val="2"/>
          </rPr>
          <t>TCKHQ7:</t>
        </r>
        <r>
          <rPr>
            <sz val="9"/>
            <color indexed="81"/>
            <rFont val="Tahoma"/>
            <family val="2"/>
          </rPr>
          <t xml:space="preserve">
KIEM TRA SAO 2 GCN CAP CHO DV NAO</t>
        </r>
      </text>
    </comment>
    <comment ref="F66" authorId="0" shapeId="0">
      <text>
        <r>
          <rPr>
            <b/>
            <sz val="9"/>
            <color indexed="81"/>
            <rFont val="Tahoma"/>
            <family val="2"/>
          </rPr>
          <t>TCKHQ7:</t>
        </r>
        <r>
          <rPr>
            <sz val="9"/>
            <color indexed="81"/>
            <rFont val="Tahoma"/>
            <family val="2"/>
          </rPr>
          <t xml:space="preserve">
MN HSEN CS2</t>
        </r>
      </text>
    </comment>
    <comment ref="F67" authorId="1" shapeId="0">
      <text>
        <r>
          <rPr>
            <b/>
            <sz val="9"/>
            <color indexed="81"/>
            <rFont val="Tahoma"/>
            <family val="2"/>
          </rPr>
          <t>nthloan.q7:</t>
        </r>
        <r>
          <rPr>
            <sz val="9"/>
            <color indexed="81"/>
            <rFont val="Tahoma"/>
            <family val="2"/>
          </rPr>
          <t xml:space="preserve">
giấy chứng nhận nhà số 6273/CN-UBND ngày 15/11/2017 của UBND quận 7</t>
        </r>
      </text>
    </comment>
    <comment ref="H67" authorId="0" shapeId="0">
      <text>
        <r>
          <rPr>
            <b/>
            <sz val="9"/>
            <color indexed="81"/>
            <rFont val="Tahoma"/>
            <family val="2"/>
          </rPr>
          <t>TCKHQ7:</t>
        </r>
        <r>
          <rPr>
            <sz val="9"/>
            <color indexed="81"/>
            <rFont val="Tahoma"/>
            <family val="2"/>
          </rPr>
          <t xml:space="preserve">
ktra dt gcn sao giong 1478 </t>
        </r>
      </text>
    </comment>
    <comment ref="H68" authorId="0" shapeId="0">
      <text>
        <r>
          <rPr>
            <b/>
            <sz val="9"/>
            <color indexed="81"/>
            <rFont val="Tahoma"/>
            <family val="2"/>
          </rPr>
          <t>TCKHQ7:</t>
        </r>
        <r>
          <rPr>
            <sz val="9"/>
            <color indexed="81"/>
            <rFont val="Tahoma"/>
            <family val="2"/>
          </rPr>
          <t xml:space="preserve">
ktra dt gcn sao giong dt 1478</t>
        </r>
      </text>
    </comment>
    <comment ref="H71" authorId="0" shapeId="0">
      <text>
        <r>
          <rPr>
            <b/>
            <sz val="9"/>
            <color indexed="81"/>
            <rFont val="Tahoma"/>
            <family val="2"/>
          </rPr>
          <t>TCKHQ7:</t>
        </r>
        <r>
          <rPr>
            <sz val="9"/>
            <color indexed="81"/>
            <rFont val="Tahoma"/>
            <family val="2"/>
          </rPr>
          <t xml:space="preserve">
DT NAY DA BAO GOM TYT PHUONG CHUA</t>
        </r>
      </text>
    </comment>
    <comment ref="I71" authorId="2" shapeId="0">
      <text>
        <r>
          <rPr>
            <b/>
            <sz val="9"/>
            <color indexed="81"/>
            <rFont val="Tahoma"/>
            <family val="2"/>
          </rPr>
          <t>nguyettta.q7:</t>
        </r>
        <r>
          <rPr>
            <sz val="9"/>
            <color indexed="81"/>
            <rFont val="Tahoma"/>
            <family val="2"/>
          </rPr>
          <t xml:space="preserve">
phuong ghi DT đất là 817,75. diện tích theo GCN là 2.062,3 m2
</t>
        </r>
      </text>
    </comment>
    <comment ref="J71" authorId="0" shapeId="0">
      <text>
        <r>
          <rPr>
            <b/>
            <sz val="9"/>
            <color indexed="81"/>
            <rFont val="Tahoma"/>
            <family val="2"/>
          </rPr>
          <t>TCKHQ7:</t>
        </r>
        <r>
          <rPr>
            <sz val="9"/>
            <color indexed="81"/>
            <rFont val="Tahoma"/>
            <family val="2"/>
          </rPr>
          <t xml:space="preserve">
DT NAY DA BAO GOM TYT PHUONG CHUA: 1478: 1582,0+230,8M2</t>
        </r>
      </text>
    </comment>
    <comment ref="K71" authorId="2" shapeId="0">
      <text>
        <r>
          <rPr>
            <b/>
            <sz val="9"/>
            <color indexed="81"/>
            <rFont val="Tahoma"/>
            <family val="2"/>
          </rPr>
          <t>nguyettta.q7:</t>
        </r>
        <r>
          <rPr>
            <sz val="9"/>
            <color indexed="81"/>
            <rFont val="Tahoma"/>
            <family val="2"/>
          </rPr>
          <t xml:space="preserve">
phương ghi DT sàn là 1.683,34m2 nhung chưa cung cấp CSPL
</t>
        </r>
      </text>
    </comment>
    <comment ref="H72" authorId="0" shapeId="0">
      <text>
        <r>
          <rPr>
            <b/>
            <sz val="9"/>
            <color indexed="81"/>
            <rFont val="Tahoma"/>
            <family val="2"/>
          </rPr>
          <t>TCKHQ7:</t>
        </r>
        <r>
          <rPr>
            <sz val="9"/>
            <color indexed="81"/>
            <rFont val="Tahoma"/>
            <family val="2"/>
          </rPr>
          <t xml:space="preserve">
KTRA DT SAO CL NHIEU VAY 1478 LA 80M2</t>
        </r>
      </text>
    </comment>
    <comment ref="I72" authorId="2" shapeId="0">
      <text>
        <r>
          <rPr>
            <b/>
            <sz val="9"/>
            <color indexed="81"/>
            <rFont val="Tahoma"/>
            <family val="2"/>
          </rPr>
          <t>nguyettta.q7:</t>
        </r>
        <r>
          <rPr>
            <sz val="9"/>
            <color indexed="81"/>
            <rFont val="Tahoma"/>
            <family val="2"/>
          </rPr>
          <t xml:space="preserve">
phuong ghi DT đất là 817,75. diện tích theo GCN là 2.062,3 m2
</t>
        </r>
      </text>
    </comment>
    <comment ref="J72" authorId="0" shapeId="0">
      <text>
        <r>
          <rPr>
            <b/>
            <sz val="9"/>
            <color indexed="81"/>
            <rFont val="Tahoma"/>
            <family val="2"/>
          </rPr>
          <t>TCKHQ7:</t>
        </r>
        <r>
          <rPr>
            <sz val="9"/>
            <color indexed="81"/>
            <rFont val="Tahoma"/>
            <family val="2"/>
          </rPr>
          <t xml:space="preserve">
KTRA DT SAO CL NHIEU VAY 1478 LA 80M2</t>
        </r>
      </text>
    </comment>
    <comment ref="K72" authorId="2" shapeId="0">
      <text>
        <r>
          <rPr>
            <b/>
            <sz val="9"/>
            <color indexed="81"/>
            <rFont val="Tahoma"/>
            <family val="2"/>
          </rPr>
          <t>nguyettta.q7:</t>
        </r>
        <r>
          <rPr>
            <sz val="9"/>
            <color indexed="81"/>
            <rFont val="Tahoma"/>
            <family val="2"/>
          </rPr>
          <t xml:space="preserve">
phương ghi DT sàn là 1.683,34m2 nhung chưa cung cấp CSPL
</t>
        </r>
      </text>
    </comment>
    <comment ref="H73" authorId="0" shapeId="0">
      <text>
        <r>
          <rPr>
            <b/>
            <sz val="9"/>
            <color indexed="81"/>
            <rFont val="Tahoma"/>
            <family val="2"/>
          </rPr>
          <t>TCKHQ7:</t>
        </r>
        <r>
          <rPr>
            <sz val="9"/>
            <color indexed="81"/>
            <rFont val="Tahoma"/>
            <family val="2"/>
          </rPr>
          <t xml:space="preserve">
KTRA DT SAO CL NHIEU VAY 1478 LA 57M2</t>
        </r>
      </text>
    </comment>
    <comment ref="I73" authorId="2" shapeId="0">
      <text>
        <r>
          <rPr>
            <b/>
            <sz val="9"/>
            <color indexed="81"/>
            <rFont val="Tahoma"/>
            <family val="2"/>
          </rPr>
          <t>nguyettta.q7:</t>
        </r>
        <r>
          <rPr>
            <sz val="9"/>
            <color indexed="81"/>
            <rFont val="Tahoma"/>
            <family val="2"/>
          </rPr>
          <t xml:space="preserve">
phuong ghi DT đất là 817,75. diện tích theo GCN là 2.062,3 m2
</t>
        </r>
      </text>
    </comment>
    <comment ref="J73" authorId="0" shapeId="0">
      <text>
        <r>
          <rPr>
            <b/>
            <sz val="9"/>
            <color indexed="81"/>
            <rFont val="Tahoma"/>
            <family val="2"/>
          </rPr>
          <t>TCKHQ7:</t>
        </r>
        <r>
          <rPr>
            <sz val="9"/>
            <color indexed="81"/>
            <rFont val="Tahoma"/>
            <family val="2"/>
          </rPr>
          <t xml:space="preserve">
KTRA DT SAO CL NHIEU VAY 1478 LA 57M2</t>
        </r>
      </text>
    </comment>
    <comment ref="K73" authorId="2" shapeId="0">
      <text>
        <r>
          <rPr>
            <b/>
            <sz val="9"/>
            <color indexed="81"/>
            <rFont val="Tahoma"/>
            <family val="2"/>
          </rPr>
          <t>nguyettta.q7:</t>
        </r>
        <r>
          <rPr>
            <sz val="9"/>
            <color indexed="81"/>
            <rFont val="Tahoma"/>
            <family val="2"/>
          </rPr>
          <t xml:space="preserve">
phương ghi DT sàn là 1.683,34m2 nhung chưa cung cấp CSPL
</t>
        </r>
      </text>
    </comment>
    <comment ref="H74" authorId="0" shapeId="0">
      <text>
        <r>
          <rPr>
            <b/>
            <sz val="9"/>
            <color indexed="81"/>
            <rFont val="Tahoma"/>
            <family val="2"/>
          </rPr>
          <t>TCKHQ7:</t>
        </r>
        <r>
          <rPr>
            <sz val="9"/>
            <color indexed="81"/>
            <rFont val="Tahoma"/>
            <family val="2"/>
          </rPr>
          <t xml:space="preserve">
KTRA DT SAO CL NHIEU VAY 1478 LA 50M2</t>
        </r>
      </text>
    </comment>
    <comment ref="I74" authorId="2" shapeId="0">
      <text>
        <r>
          <rPr>
            <b/>
            <sz val="9"/>
            <color indexed="81"/>
            <rFont val="Tahoma"/>
            <family val="2"/>
          </rPr>
          <t>nguyettta.q7:</t>
        </r>
        <r>
          <rPr>
            <sz val="9"/>
            <color indexed="81"/>
            <rFont val="Tahoma"/>
            <family val="2"/>
          </rPr>
          <t xml:space="preserve">
phuong ghi DT đất là 817,75. diện tích theo GCN là 2.062,3 m2
</t>
        </r>
      </text>
    </comment>
    <comment ref="J74" authorId="0" shapeId="0">
      <text>
        <r>
          <rPr>
            <b/>
            <sz val="9"/>
            <color indexed="81"/>
            <rFont val="Tahoma"/>
            <family val="2"/>
          </rPr>
          <t>TCKHQ7:</t>
        </r>
        <r>
          <rPr>
            <sz val="9"/>
            <color indexed="81"/>
            <rFont val="Tahoma"/>
            <family val="2"/>
          </rPr>
          <t xml:space="preserve">
KTRA DT SAO CL NHIEU VAY 1478 LA 50M2</t>
        </r>
      </text>
    </comment>
    <comment ref="K74" authorId="2" shapeId="0">
      <text>
        <r>
          <rPr>
            <b/>
            <sz val="9"/>
            <color indexed="81"/>
            <rFont val="Tahoma"/>
            <family val="2"/>
          </rPr>
          <t>nguyettta.q7:</t>
        </r>
        <r>
          <rPr>
            <sz val="9"/>
            <color indexed="81"/>
            <rFont val="Tahoma"/>
            <family val="2"/>
          </rPr>
          <t xml:space="preserve">
phương ghi DT sàn là 1.683,34m2 nhung chưa cung cấp CSPL
</t>
        </r>
      </text>
    </comment>
    <comment ref="I75" authorId="2" shapeId="0">
      <text>
        <r>
          <rPr>
            <b/>
            <sz val="9"/>
            <color indexed="81"/>
            <rFont val="Tahoma"/>
            <family val="2"/>
          </rPr>
          <t>nguyettta.q7:</t>
        </r>
        <r>
          <rPr>
            <sz val="9"/>
            <color indexed="81"/>
            <rFont val="Tahoma"/>
            <family val="2"/>
          </rPr>
          <t xml:space="preserve">
phuong ghi DT đất là 817,75. diện tích theo GCN là 2.062,3 m2
</t>
        </r>
      </text>
    </comment>
    <comment ref="K75" authorId="2" shapeId="0">
      <text>
        <r>
          <rPr>
            <b/>
            <sz val="9"/>
            <color indexed="81"/>
            <rFont val="Tahoma"/>
            <family val="2"/>
          </rPr>
          <t>nguyettta.q7:</t>
        </r>
        <r>
          <rPr>
            <sz val="9"/>
            <color indexed="81"/>
            <rFont val="Tahoma"/>
            <family val="2"/>
          </rPr>
          <t xml:space="preserve">
phương ghi DT sàn là 1.683,34m2 nhung chưa cung cấp CSPL
</t>
        </r>
      </text>
    </comment>
    <comment ref="H76" authorId="0" shapeId="0">
      <text>
        <r>
          <rPr>
            <b/>
            <sz val="9"/>
            <color indexed="81"/>
            <rFont val="Tahoma"/>
            <family val="2"/>
          </rPr>
          <t>TCKHQ7:</t>
        </r>
        <r>
          <rPr>
            <sz val="9"/>
            <color indexed="81"/>
            <rFont val="Tahoma"/>
            <family val="2"/>
          </rPr>
          <t xml:space="preserve">
KTRA DT</t>
        </r>
      </text>
    </comment>
    <comment ref="I76" authorId="2" shapeId="0">
      <text>
        <r>
          <rPr>
            <b/>
            <sz val="9"/>
            <color indexed="81"/>
            <rFont val="Tahoma"/>
            <family val="2"/>
          </rPr>
          <t>nguyettta.q7:</t>
        </r>
        <r>
          <rPr>
            <sz val="9"/>
            <color indexed="81"/>
            <rFont val="Tahoma"/>
            <family val="2"/>
          </rPr>
          <t xml:space="preserve">
phuong ghi DT đất là 817,75. diện tích theo GCN là 2.062,3 m2
</t>
        </r>
      </text>
    </comment>
    <comment ref="K76" authorId="2" shapeId="0">
      <text>
        <r>
          <rPr>
            <b/>
            <sz val="9"/>
            <color indexed="81"/>
            <rFont val="Tahoma"/>
            <family val="2"/>
          </rPr>
          <t>nguyettta.q7:</t>
        </r>
        <r>
          <rPr>
            <sz val="9"/>
            <color indexed="81"/>
            <rFont val="Tahoma"/>
            <family val="2"/>
          </rPr>
          <t xml:space="preserve">
phương ghi DT sàn là 1.683,34m2 nhung chưa cung cấp CSPL
</t>
        </r>
      </text>
    </comment>
    <comment ref="I77" authorId="2" shapeId="0">
      <text>
        <r>
          <rPr>
            <b/>
            <sz val="9"/>
            <color indexed="81"/>
            <rFont val="Tahoma"/>
            <family val="2"/>
          </rPr>
          <t>nguyettta.q7:</t>
        </r>
        <r>
          <rPr>
            <sz val="9"/>
            <color indexed="81"/>
            <rFont val="Tahoma"/>
            <family val="2"/>
          </rPr>
          <t xml:space="preserve">
phuong ghi DT đất là 817,75. diện tích theo GCN là 2.062,3 m2
</t>
        </r>
      </text>
    </comment>
    <comment ref="K77" authorId="2" shapeId="0">
      <text>
        <r>
          <rPr>
            <b/>
            <sz val="9"/>
            <color indexed="81"/>
            <rFont val="Tahoma"/>
            <family val="2"/>
          </rPr>
          <t>nguyettta.q7:</t>
        </r>
        <r>
          <rPr>
            <sz val="9"/>
            <color indexed="81"/>
            <rFont val="Tahoma"/>
            <family val="2"/>
          </rPr>
          <t xml:space="preserve">
phương ghi DT sàn là 1.683,34m2 nhung chưa cung cấp CSPL
</t>
        </r>
      </text>
    </comment>
    <comment ref="I78" authorId="2" shapeId="0">
      <text>
        <r>
          <rPr>
            <b/>
            <sz val="9"/>
            <color indexed="81"/>
            <rFont val="Tahoma"/>
            <family val="2"/>
          </rPr>
          <t>nguyettta.q7:</t>
        </r>
        <r>
          <rPr>
            <sz val="9"/>
            <color indexed="81"/>
            <rFont val="Tahoma"/>
            <family val="2"/>
          </rPr>
          <t xml:space="preserve">
phuong ghi DT đất là 817,75. diện tích theo GCN là 2.062,3 m2
</t>
        </r>
      </text>
    </comment>
    <comment ref="K78" authorId="2" shapeId="0">
      <text>
        <r>
          <rPr>
            <b/>
            <sz val="9"/>
            <color indexed="81"/>
            <rFont val="Tahoma"/>
            <family val="2"/>
          </rPr>
          <t>nguyettta.q7:</t>
        </r>
        <r>
          <rPr>
            <sz val="9"/>
            <color indexed="81"/>
            <rFont val="Tahoma"/>
            <family val="2"/>
          </rPr>
          <t xml:space="preserve">
phương ghi DT sàn là 1.683,34m2 nhung chưa cung cấp CSPL
</t>
        </r>
      </text>
    </comment>
    <comment ref="H80" authorId="0" shapeId="0">
      <text>
        <r>
          <rPr>
            <b/>
            <sz val="9"/>
            <color indexed="81"/>
            <rFont val="Tahoma"/>
            <family val="2"/>
          </rPr>
          <t>TCKHQ7:</t>
        </r>
        <r>
          <rPr>
            <sz val="9"/>
            <color indexed="81"/>
            <rFont val="Tahoma"/>
            <family val="2"/>
          </rPr>
          <t xml:space="preserve">
KTRA DT SAO CL 127 M2</t>
        </r>
      </text>
    </comment>
    <comment ref="J80" authorId="1" shapeId="0">
      <text>
        <r>
          <rPr>
            <b/>
            <sz val="9"/>
            <color indexed="81"/>
            <rFont val="Tahoma"/>
            <family val="2"/>
          </rPr>
          <t>nthloan.q7:</t>
        </r>
        <r>
          <rPr>
            <sz val="9"/>
            <color indexed="81"/>
            <rFont val="Tahoma"/>
            <family val="2"/>
          </rPr>
          <t xml:space="preserve">
DTSXD: Ghi theo QĐ số 3486/QĐ-UBND ngày 30/10/2019 của UBND quận 7 v/v phê duyệt Báo cáo KTKT và KH đấu thầu công trình Sửa chữa, cải tạo Trụ sở Công an phường Tân Hưng</t>
        </r>
      </text>
    </comment>
    <comment ref="F81" authorId="0" shapeId="0">
      <text>
        <r>
          <rPr>
            <b/>
            <sz val="9"/>
            <color indexed="81"/>
            <rFont val="Tahoma"/>
            <family val="2"/>
          </rPr>
          <t>TCKHQ7:</t>
        </r>
        <r>
          <rPr>
            <sz val="9"/>
            <color indexed="81"/>
            <rFont val="Tahoma"/>
            <family val="2"/>
          </rPr>
          <t xml:space="preserve">
TONG DT 96,2. TROMG DO 70,6 CHUA CAP GIAY</t>
        </r>
      </text>
    </comment>
    <comment ref="H81" authorId="0" shapeId="0">
      <text>
        <r>
          <rPr>
            <b/>
            <sz val="9"/>
            <color indexed="81"/>
            <rFont val="Tahoma"/>
            <family val="2"/>
          </rPr>
          <t>TCKHQ7:</t>
        </r>
        <r>
          <rPr>
            <sz val="9"/>
            <color indexed="81"/>
            <rFont val="Tahoma"/>
            <family val="2"/>
          </rPr>
          <t xml:space="preserve">
QD 5570 CHI MOI CAP 25,6M2</t>
        </r>
      </text>
    </comment>
    <comment ref="U81" authorId="0" shapeId="0">
      <text>
        <r>
          <rPr>
            <b/>
            <sz val="9"/>
            <color indexed="81"/>
            <rFont val="Tahoma"/>
            <family val="2"/>
          </rPr>
          <t>TCKHQ7:</t>
        </r>
        <r>
          <rPr>
            <sz val="9"/>
            <color indexed="81"/>
            <rFont val="Tahoma"/>
            <family val="2"/>
          </rPr>
          <t xml:space="preserve">
QD 5570 CHI MOI CAP 25,6M2</t>
        </r>
      </text>
    </comment>
    <comment ref="H82" authorId="0" shapeId="0">
      <text>
        <r>
          <rPr>
            <b/>
            <sz val="9"/>
            <color indexed="81"/>
            <rFont val="Tahoma"/>
            <family val="2"/>
          </rPr>
          <t>TCKHQ7:</t>
        </r>
        <r>
          <rPr>
            <sz val="9"/>
            <color indexed="81"/>
            <rFont val="Tahoma"/>
            <family val="2"/>
          </rPr>
          <t xml:space="preserve">
DTD 1478 LA 1100; SXD: 299</t>
        </r>
      </text>
    </comment>
    <comment ref="E85" authorId="0" shapeId="0">
      <text>
        <r>
          <rPr>
            <b/>
            <sz val="9"/>
            <color indexed="81"/>
            <rFont val="Tahoma"/>
            <family val="2"/>
          </rPr>
          <t>TCKHQ7:</t>
        </r>
        <r>
          <rPr>
            <sz val="9"/>
            <color indexed="81"/>
            <rFont val="Tahoma"/>
            <family val="2"/>
          </rPr>
          <t xml:space="preserve">
sao 2 MG tuoi tho B vay</t>
        </r>
      </text>
    </comment>
    <comment ref="H85" authorId="0" shapeId="0">
      <text>
        <r>
          <rPr>
            <b/>
            <sz val="9"/>
            <color indexed="81"/>
            <rFont val="Tahoma"/>
            <family val="2"/>
          </rPr>
          <t>TCKHQ7:</t>
        </r>
        <r>
          <rPr>
            <sz val="9"/>
            <color indexed="81"/>
            <rFont val="Tahoma"/>
            <family val="2"/>
          </rPr>
          <t xml:space="preserve">
ktra dt theo GCN la bao nhieu, dt này la 1478</t>
        </r>
      </text>
    </comment>
    <comment ref="J85" authorId="0" shapeId="0">
      <text>
        <r>
          <rPr>
            <b/>
            <sz val="9"/>
            <color indexed="81"/>
            <rFont val="Tahoma"/>
            <family val="2"/>
          </rPr>
          <t>TCKHQ7:</t>
        </r>
        <r>
          <rPr>
            <sz val="9"/>
            <color indexed="81"/>
            <rFont val="Tahoma"/>
            <family val="2"/>
          </rPr>
          <t xml:space="preserve">
ktra dt theo GCN la bao nhieu, dt này la 1478</t>
        </r>
      </text>
    </comment>
    <comment ref="H87" authorId="3" shapeId="0">
      <text>
        <r>
          <rPr>
            <b/>
            <sz val="9"/>
            <color indexed="81"/>
            <rFont val="Tahoma"/>
            <family val="2"/>
          </rPr>
          <t>Vu Thi Nhiem:</t>
        </r>
        <r>
          <rPr>
            <sz val="9"/>
            <color indexed="81"/>
            <rFont val="Tahoma"/>
            <family val="2"/>
          </rPr>
          <t xml:space="preserve">
điều chỉnh theo chứng thư thẩm định giá
</t>
        </r>
      </text>
    </comment>
    <comment ref="F88" authorId="0" shapeId="0">
      <text>
        <r>
          <rPr>
            <b/>
            <sz val="9"/>
            <color indexed="81"/>
            <rFont val="Tahoma"/>
            <family val="2"/>
          </rPr>
          <t>TCKHQ7:</t>
        </r>
        <r>
          <rPr>
            <sz val="9"/>
            <color indexed="81"/>
            <rFont val="Tahoma"/>
            <family val="2"/>
          </rPr>
          <t xml:space="preserve">
Kiem tra Phuong con bao cao ko ma loai 167</t>
        </r>
      </text>
    </comment>
    <comment ref="H90" authorId="0" shapeId="0">
      <text>
        <r>
          <rPr>
            <b/>
            <sz val="9"/>
            <color indexed="81"/>
            <rFont val="Tahoma"/>
            <family val="2"/>
          </rPr>
          <t>TCKHQ7:</t>
        </r>
        <r>
          <rPr>
            <sz val="9"/>
            <color indexed="81"/>
            <rFont val="Tahoma"/>
            <family val="2"/>
          </rPr>
          <t xml:space="preserve">
ktra dt gcn sao giong 1478 </t>
        </r>
      </text>
    </comment>
    <comment ref="J90" authorId="1" shapeId="0">
      <text>
        <r>
          <rPr>
            <b/>
            <sz val="9"/>
            <color indexed="81"/>
            <rFont val="Tahoma"/>
            <family val="2"/>
          </rPr>
          <t>nthloan.q7:</t>
        </r>
        <r>
          <rPr>
            <sz val="9"/>
            <color indexed="81"/>
            <rFont val="Tahoma"/>
            <family val="2"/>
          </rPr>
          <t xml:space="preserve">
QĐ số 226/QĐ-UBDN ngày 22/01/2019 v/v chủ trương đầu tư dự án Xây dựng Trụ sở Công an phường Tân Kiểng: DTĐ: 164,5M2; DTSXD: 542M2 (LẤY NHÀ BẾP VÀ NHÀ KHO XD CÔNG AN PHƯỜNG)</t>
        </r>
      </text>
    </comment>
    <comment ref="K90" authorId="2" shapeId="0">
      <text>
        <r>
          <rPr>
            <b/>
            <sz val="9"/>
            <color indexed="81"/>
            <rFont val="Tahoma"/>
            <family val="2"/>
          </rPr>
          <t>nguyettta.q7:</t>
        </r>
        <r>
          <rPr>
            <sz val="9"/>
            <color indexed="81"/>
            <rFont val="Tahoma"/>
            <family val="2"/>
          </rPr>
          <t xml:space="preserve">
phương ghi 946,8m2
nhưng chưa cung cấp CSPL
</t>
        </r>
      </text>
    </comment>
    <comment ref="H91" authorId="0" shapeId="0">
      <text>
        <r>
          <rPr>
            <b/>
            <sz val="9"/>
            <color indexed="81"/>
            <rFont val="Tahoma"/>
            <family val="2"/>
          </rPr>
          <t>TCKHQ7:</t>
        </r>
        <r>
          <rPr>
            <sz val="9"/>
            <color indexed="81"/>
            <rFont val="Tahoma"/>
            <family val="2"/>
          </rPr>
          <t xml:space="preserve">
ktra dt gcn sao giong 1478 </t>
        </r>
      </text>
    </comment>
    <comment ref="F92" authorId="0" shapeId="0">
      <text>
        <r>
          <rPr>
            <b/>
            <sz val="9"/>
            <color indexed="81"/>
            <rFont val="Tahoma"/>
            <family val="2"/>
          </rPr>
          <t>TCKHQ7:</t>
        </r>
        <r>
          <rPr>
            <sz val="9"/>
            <color indexed="81"/>
            <rFont val="Tahoma"/>
            <family val="2"/>
          </rPr>
          <t xml:space="preserve">
ktra dia chi nay sao khac 1478</t>
        </r>
      </text>
    </comment>
    <comment ref="H92" authorId="0" shapeId="0">
      <text>
        <r>
          <rPr>
            <b/>
            <sz val="9"/>
            <color indexed="81"/>
            <rFont val="Tahoma"/>
            <family val="2"/>
          </rPr>
          <t>TCKHQ7:</t>
        </r>
        <r>
          <rPr>
            <sz val="9"/>
            <color indexed="81"/>
            <rFont val="Tahoma"/>
            <family val="2"/>
          </rPr>
          <t xml:space="preserve">
ktra dt theo gcn</t>
        </r>
      </text>
    </comment>
    <comment ref="H93" authorId="0" shapeId="0">
      <text>
        <r>
          <rPr>
            <b/>
            <sz val="9"/>
            <color indexed="81"/>
            <rFont val="Tahoma"/>
            <family val="2"/>
          </rPr>
          <t>TCKHQ7:</t>
        </r>
        <r>
          <rPr>
            <sz val="9"/>
            <color indexed="81"/>
            <rFont val="Tahoma"/>
            <family val="2"/>
          </rPr>
          <t xml:space="preserve">
ktra dt gcn sao giong 1478 </t>
        </r>
      </text>
    </comment>
    <comment ref="H94" authorId="0" shapeId="0">
      <text>
        <r>
          <rPr>
            <b/>
            <sz val="9"/>
            <color indexed="81"/>
            <rFont val="Tahoma"/>
            <family val="2"/>
          </rPr>
          <t>TCKHQ7:</t>
        </r>
        <r>
          <rPr>
            <sz val="9"/>
            <color indexed="81"/>
            <rFont val="Tahoma"/>
            <family val="2"/>
          </rPr>
          <t xml:space="preserve">
ktra dt gcn sao giong 1478 </t>
        </r>
      </text>
    </comment>
    <comment ref="H95" authorId="0" shapeId="0">
      <text>
        <r>
          <rPr>
            <b/>
            <sz val="9"/>
            <color indexed="81"/>
            <rFont val="Tahoma"/>
            <family val="2"/>
          </rPr>
          <t>TCKHQ7:</t>
        </r>
        <r>
          <rPr>
            <sz val="9"/>
            <color indexed="81"/>
            <rFont val="Tahoma"/>
            <family val="2"/>
          </rPr>
          <t xml:space="preserve">
ktra dt gcn sao giong 1478 </t>
        </r>
      </text>
    </comment>
    <comment ref="AN95" authorId="1" shapeId="0">
      <text>
        <r>
          <rPr>
            <b/>
            <sz val="9"/>
            <color indexed="81"/>
            <rFont val="Tahoma"/>
            <family val="2"/>
          </rPr>
          <t>nthloan.q7:</t>
        </r>
        <r>
          <rPr>
            <sz val="9"/>
            <color indexed="81"/>
            <rFont val="Tahoma"/>
            <family val="2"/>
          </rPr>
          <t xml:space="preserve">
vb424 de xuat NVH phuong</t>
        </r>
      </text>
    </comment>
    <comment ref="H97" authorId="0" shapeId="0">
      <text>
        <r>
          <rPr>
            <b/>
            <sz val="9"/>
            <color indexed="81"/>
            <rFont val="Tahoma"/>
            <family val="2"/>
          </rPr>
          <t>TCKHQ7:</t>
        </r>
        <r>
          <rPr>
            <sz val="9"/>
            <color indexed="81"/>
            <rFont val="Tahoma"/>
            <family val="2"/>
          </rPr>
          <t xml:space="preserve">
kiem tra ghi theo DT GCN SAO GIONG DTSXD</t>
        </r>
      </text>
    </comment>
    <comment ref="H98" authorId="0" shapeId="0">
      <text>
        <r>
          <rPr>
            <b/>
            <sz val="9"/>
            <color indexed="81"/>
            <rFont val="Tahoma"/>
            <family val="2"/>
          </rPr>
          <t>TCKHQ7:</t>
        </r>
        <r>
          <rPr>
            <sz val="9"/>
            <color indexed="81"/>
            <rFont val="Tahoma"/>
            <family val="2"/>
          </rPr>
          <t xml:space="preserve">
KTRA GHI THEO GNN SAO 1478</t>
        </r>
      </text>
    </comment>
    <comment ref="J98" authorId="0" shapeId="0">
      <text>
        <r>
          <rPr>
            <b/>
            <sz val="9"/>
            <color indexed="81"/>
            <rFont val="Tahoma"/>
            <family val="2"/>
          </rPr>
          <t>TCKHQ7:</t>
        </r>
        <r>
          <rPr>
            <sz val="9"/>
            <color indexed="81"/>
            <rFont val="Tahoma"/>
            <family val="2"/>
          </rPr>
          <t xml:space="preserve">
KTRA GHI THEO CHU TRUONG DT XAY MOI BCH QS PHUONG</t>
        </r>
      </text>
    </comment>
    <comment ref="Q99" authorId="0" shapeId="0">
      <text>
        <r>
          <rPr>
            <b/>
            <sz val="9"/>
            <color indexed="81"/>
            <rFont val="Tahoma"/>
            <family val="2"/>
          </rPr>
          <t>TCKHQ7:</t>
        </r>
        <r>
          <rPr>
            <sz val="9"/>
            <color indexed="81"/>
            <rFont val="Tahoma"/>
            <family val="2"/>
          </rPr>
          <t xml:space="preserve">
CAI NAY LA GI?</t>
        </r>
      </text>
    </comment>
    <comment ref="F101" authorId="0" shapeId="0">
      <text>
        <r>
          <rPr>
            <b/>
            <sz val="9"/>
            <color indexed="81"/>
            <rFont val="Tahoma"/>
            <family val="2"/>
          </rPr>
          <t>TCKHQ7:</t>
        </r>
        <r>
          <rPr>
            <sz val="9"/>
            <color indexed="81"/>
            <rFont val="Tahoma"/>
            <family val="2"/>
          </rPr>
          <t xml:space="preserve">
sao phan B da ke khai chua duyet lai co dia chi nay nua</t>
        </r>
      </text>
    </comment>
    <comment ref="H101" authorId="0" shapeId="0">
      <text>
        <r>
          <rPr>
            <b/>
            <sz val="9"/>
            <color indexed="81"/>
            <rFont val="Tahoma"/>
            <family val="2"/>
          </rPr>
          <t>TCKHQ7:</t>
        </r>
        <r>
          <rPr>
            <sz val="9"/>
            <color indexed="81"/>
            <rFont val="Tahoma"/>
            <family val="2"/>
          </rPr>
          <t xml:space="preserve">
ktra dt gcn sao giong 1478 </t>
        </r>
      </text>
    </comment>
    <comment ref="AN101" authorId="0" shapeId="0">
      <text>
        <r>
          <rPr>
            <b/>
            <sz val="9"/>
            <color indexed="81"/>
            <rFont val="Tahoma"/>
            <family val="2"/>
          </rPr>
          <t>TCKHQ7:</t>
        </r>
        <r>
          <rPr>
            <sz val="9"/>
            <color indexed="81"/>
            <rFont val="Tahoma"/>
            <family val="2"/>
          </rPr>
          <t xml:space="preserve">
98,3+46,16+480M2</t>
        </r>
      </text>
    </comment>
    <comment ref="J106" authorId="0" shapeId="0">
      <text>
        <r>
          <rPr>
            <b/>
            <sz val="9"/>
            <color indexed="81"/>
            <rFont val="Tahoma"/>
            <family val="2"/>
          </rPr>
          <t>TCKHQ7:</t>
        </r>
        <r>
          <rPr>
            <sz val="9"/>
            <color indexed="81"/>
            <rFont val="Tahoma"/>
            <family val="2"/>
          </rPr>
          <t xml:space="preserve">
DTSXD: GHI THEO CV SỐ 3320/UBND-TCKH ngày 9/10/2014 của UBND quận 7 v/v chấp thuận chủ trương và quy mô đầu tư nâng ca61o, mở rộng trường MN Hoa Hồng</t>
        </r>
      </text>
    </comment>
    <comment ref="H108" authorId="0" shapeId="0">
      <text>
        <r>
          <rPr>
            <b/>
            <sz val="9"/>
            <color indexed="81"/>
            <rFont val="Tahoma"/>
            <family val="2"/>
          </rPr>
          <t>TCKHQ7:</t>
        </r>
        <r>
          <rPr>
            <sz val="9"/>
            <color indexed="81"/>
            <rFont val="Tahoma"/>
            <family val="2"/>
          </rPr>
          <t xml:space="preserve">
ktra dt GCDN sao giong 1478</t>
        </r>
      </text>
    </comment>
    <comment ref="H111" authorId="0" shapeId="0">
      <text>
        <r>
          <rPr>
            <b/>
            <sz val="9"/>
            <color indexed="81"/>
            <rFont val="Tahoma"/>
            <family val="2"/>
          </rPr>
          <t>TCKHQ7:</t>
        </r>
        <r>
          <rPr>
            <sz val="9"/>
            <color indexed="81"/>
            <rFont val="Tahoma"/>
            <family val="2"/>
          </rPr>
          <t xml:space="preserve">
ktra DTD va SXD CO NHAM 02 TRUONG MG</t>
        </r>
      </text>
    </comment>
    <comment ref="J111" authorId="0" shapeId="0">
      <text>
        <r>
          <rPr>
            <b/>
            <sz val="9"/>
            <color indexed="81"/>
            <rFont val="Tahoma"/>
            <family val="2"/>
          </rPr>
          <t>TCKHQ7:</t>
        </r>
        <r>
          <rPr>
            <sz val="9"/>
            <color indexed="81"/>
            <rFont val="Tahoma"/>
            <family val="2"/>
          </rPr>
          <t xml:space="preserve">
ktra DTD va SXD CO NHAM 02 TRUONG MG</t>
        </r>
      </text>
    </comment>
    <comment ref="AN112" authorId="0" shapeId="0">
      <text>
        <r>
          <rPr>
            <b/>
            <sz val="9"/>
            <color indexed="81"/>
            <rFont val="Tahoma"/>
            <family val="2"/>
          </rPr>
          <t>TCKHQ7:</t>
        </r>
        <r>
          <rPr>
            <sz val="9"/>
            <color indexed="81"/>
            <rFont val="Tahoma"/>
            <family val="2"/>
          </rPr>
          <t xml:space="preserve">
KTRA CS2 HAY CS3</t>
        </r>
      </text>
    </comment>
    <comment ref="H113" authorId="0" shapeId="0">
      <text>
        <r>
          <rPr>
            <b/>
            <sz val="9"/>
            <color indexed="81"/>
            <rFont val="Tahoma"/>
            <family val="2"/>
          </rPr>
          <t>TCKHQ7:</t>
        </r>
        <r>
          <rPr>
            <sz val="9"/>
            <color indexed="81"/>
            <rFont val="Tahoma"/>
            <family val="2"/>
          </rPr>
          <t xml:space="preserve">
ktra DTD va SXD CO NHAM 02 TRUONG MG</t>
        </r>
      </text>
    </comment>
    <comment ref="J113" authorId="0" shapeId="0">
      <text>
        <r>
          <rPr>
            <b/>
            <sz val="9"/>
            <color indexed="81"/>
            <rFont val="Tahoma"/>
            <family val="2"/>
          </rPr>
          <t>TCKHQ7:</t>
        </r>
        <r>
          <rPr>
            <sz val="9"/>
            <color indexed="81"/>
            <rFont val="Tahoma"/>
            <family val="2"/>
          </rPr>
          <t xml:space="preserve">
ktra DTD va SXD CO NHAM 02 TRUONG MG</t>
        </r>
      </text>
    </comment>
    <comment ref="L113" authorId="0" shapeId="0">
      <text>
        <r>
          <rPr>
            <b/>
            <sz val="9"/>
            <color indexed="81"/>
            <rFont val="Tahoma"/>
            <family val="2"/>
          </rPr>
          <t>TCKHQ7:</t>
        </r>
        <r>
          <rPr>
            <sz val="9"/>
            <color indexed="81"/>
            <rFont val="Tahoma"/>
            <family val="2"/>
          </rPr>
          <t xml:space="preserve">
KTRAQD XAC LAP SHNN</t>
        </r>
      </text>
    </comment>
    <comment ref="AN113" authorId="0" shapeId="0">
      <text>
        <r>
          <rPr>
            <b/>
            <sz val="9"/>
            <color indexed="81"/>
            <rFont val="Tahoma"/>
            <family val="2"/>
          </rPr>
          <t>TCKHQ7:</t>
        </r>
        <r>
          <rPr>
            <sz val="9"/>
            <color indexed="81"/>
            <rFont val="Tahoma"/>
            <family val="2"/>
          </rPr>
          <t xml:space="preserve">
ktra CS2 HAY CS3</t>
        </r>
      </text>
    </comment>
    <comment ref="H115" authorId="0" shapeId="0">
      <text>
        <r>
          <rPr>
            <b/>
            <sz val="9"/>
            <color indexed="81"/>
            <rFont val="Tahoma"/>
            <family val="2"/>
          </rPr>
          <t>TCKHQ7:</t>
        </r>
        <r>
          <rPr>
            <sz val="9"/>
            <color indexed="81"/>
            <rFont val="Tahoma"/>
            <family val="2"/>
          </rPr>
          <t xml:space="preserve">
KTRA DT GCN SAO GIONG DT1478</t>
        </r>
      </text>
    </comment>
    <comment ref="J117" authorId="1" shapeId="0">
      <text>
        <r>
          <rPr>
            <b/>
            <sz val="9"/>
            <color indexed="81"/>
            <rFont val="Tahoma"/>
            <family val="2"/>
          </rPr>
          <t>nthloan.q7:</t>
        </r>
        <r>
          <rPr>
            <sz val="9"/>
            <color indexed="81"/>
            <rFont val="Tahoma"/>
            <family val="2"/>
          </rPr>
          <t xml:space="preserve">
QĐ số 3795/QĐ-UBND ngày 15/11/2019 V/v phê duyệt TKBV thi công Trương MN Tân Quy Đơng
</t>
        </r>
      </text>
    </comment>
    <comment ref="H121" authorId="0" shapeId="0">
      <text>
        <r>
          <rPr>
            <b/>
            <sz val="9"/>
            <color indexed="81"/>
            <rFont val="Tahoma"/>
            <family val="2"/>
          </rPr>
          <t>TCKHQ7:</t>
        </r>
        <r>
          <rPr>
            <sz val="9"/>
            <color indexed="81"/>
            <rFont val="Tahoma"/>
            <family val="2"/>
          </rPr>
          <t xml:space="preserve">
ktra dt GCDN sao giong 1478</t>
        </r>
      </text>
    </comment>
    <comment ref="J121" authorId="1" shapeId="0">
      <text>
        <r>
          <rPr>
            <b/>
            <sz val="9"/>
            <color indexed="81"/>
            <rFont val="Tahoma"/>
            <family val="2"/>
          </rPr>
          <t>nthloan.q7:</t>
        </r>
        <r>
          <rPr>
            <sz val="9"/>
            <color indexed="81"/>
            <rFont val="Tahoma"/>
            <family val="2"/>
          </rPr>
          <t xml:space="preserve">
QĐ Số 2696/QĐ-UBND ngày 9/8/2018 của UBND quận 7: TKBV thi công</t>
        </r>
      </text>
    </comment>
    <comment ref="F123" authorId="0" shapeId="0">
      <text>
        <r>
          <rPr>
            <b/>
            <sz val="9"/>
            <color indexed="81"/>
            <rFont val="Tahoma"/>
            <family val="2"/>
          </rPr>
          <t>TCKHQ7:</t>
        </r>
        <r>
          <rPr>
            <sz val="9"/>
            <color indexed="81"/>
            <rFont val="Tahoma"/>
            <family val="2"/>
          </rPr>
          <t xml:space="preserve">
ktra dia chi nay sao khac 1478, va trung voi vpkp1?</t>
        </r>
      </text>
    </comment>
    <comment ref="H123" authorId="0" shapeId="0">
      <text>
        <r>
          <rPr>
            <b/>
            <sz val="9"/>
            <color indexed="81"/>
            <rFont val="Tahoma"/>
            <family val="2"/>
          </rPr>
          <t>TCKHQ7:</t>
        </r>
        <r>
          <rPr>
            <sz val="9"/>
            <color indexed="81"/>
            <rFont val="Tahoma"/>
            <family val="2"/>
          </rPr>
          <t xml:space="preserve">
ktra dt theo gcn</t>
        </r>
      </text>
    </comment>
    <comment ref="J123" authorId="1" shapeId="0">
      <text>
        <r>
          <rPr>
            <b/>
            <sz val="9"/>
            <color indexed="81"/>
            <rFont val="Tahoma"/>
            <family val="2"/>
          </rPr>
          <t>nthloan.q7:</t>
        </r>
        <r>
          <rPr>
            <sz val="9"/>
            <color indexed="81"/>
            <rFont val="Tahoma"/>
            <family val="2"/>
          </rPr>
          <t xml:space="preserve">
Số liệu Ban cung cấp ngày 20/5/2020</t>
        </r>
      </text>
    </comment>
    <comment ref="F124" authorId="0" shapeId="0">
      <text>
        <r>
          <rPr>
            <b/>
            <sz val="9"/>
            <color indexed="81"/>
            <rFont val="Tahoma"/>
            <family val="2"/>
          </rPr>
          <t>TCKHQ7:</t>
        </r>
        <r>
          <rPr>
            <sz val="9"/>
            <color indexed="81"/>
            <rFont val="Tahoma"/>
            <family val="2"/>
          </rPr>
          <t xml:space="preserve">
ktra ky</t>
        </r>
      </text>
    </comment>
    <comment ref="H124" authorId="0" shapeId="0">
      <text>
        <r>
          <rPr>
            <b/>
            <sz val="9"/>
            <color indexed="81"/>
            <rFont val="Tahoma"/>
            <family val="2"/>
          </rPr>
          <t>TCKHQ7:</t>
        </r>
        <r>
          <rPr>
            <sz val="9"/>
            <color indexed="81"/>
            <rFont val="Tahoma"/>
            <family val="2"/>
          </rPr>
          <t xml:space="preserve">
ktra dt gcn sao giong 1478 </t>
        </r>
      </text>
    </comment>
    <comment ref="J125" authorId="0" shapeId="0">
      <text>
        <r>
          <rPr>
            <b/>
            <sz val="9"/>
            <color indexed="81"/>
            <rFont val="Tahoma"/>
            <family val="2"/>
          </rPr>
          <t>TCKHQ7:</t>
        </r>
        <r>
          <rPr>
            <sz val="9"/>
            <color indexed="81"/>
            <rFont val="Tahoma"/>
            <family val="2"/>
          </rPr>
          <t xml:space="preserve">
ktra dt san sao giong 1478</t>
        </r>
      </text>
    </comment>
    <comment ref="J131" authorId="1" shapeId="0">
      <text>
        <r>
          <rPr>
            <b/>
            <sz val="9"/>
            <color indexed="81"/>
            <rFont val="Tahoma"/>
            <family val="2"/>
          </rPr>
          <t>nthloan.q7:</t>
        </r>
        <r>
          <rPr>
            <sz val="9"/>
            <color indexed="81"/>
            <rFont val="Tahoma"/>
            <family val="2"/>
          </rPr>
          <t xml:space="preserve">
DTXXD khối nhà chính theo QĐ số 3119/QĐ-UBND ngày 11/9/2018 của UBND quận 7 v/v chủ trương đầu tư dự án Nâng cấp trường TH NVHƯỞNG: 1.436M2. Khu bị sập từ cổng vào phía tay trái. Khu cũ vẫn giữ nguyên</t>
        </r>
      </text>
    </comment>
    <comment ref="D132" authorId="3" shapeId="0">
      <text>
        <r>
          <rPr>
            <b/>
            <sz val="9"/>
            <color indexed="81"/>
            <rFont val="Tahoma"/>
            <family val="2"/>
          </rPr>
          <t>Vu Thi Nhiem:</t>
        </r>
        <r>
          <rPr>
            <sz val="9"/>
            <color indexed="81"/>
            <rFont val="Tahoma"/>
            <family val="2"/>
          </rPr>
          <t xml:space="preserve">
</t>
        </r>
      </text>
    </comment>
    <comment ref="H133" authorId="0" shapeId="0">
      <text>
        <r>
          <rPr>
            <b/>
            <sz val="9"/>
            <color indexed="81"/>
            <rFont val="Tahoma"/>
            <family val="2"/>
          </rPr>
          <t>TCKHQ7:</t>
        </r>
        <r>
          <rPr>
            <sz val="9"/>
            <color indexed="81"/>
            <rFont val="Tahoma"/>
            <family val="2"/>
          </rPr>
          <t xml:space="preserve">
KTRA DTĐ THEO GCN</t>
        </r>
      </text>
    </comment>
    <comment ref="F135" authorId="3" shapeId="0">
      <text>
        <r>
          <rPr>
            <b/>
            <sz val="9"/>
            <color indexed="81"/>
            <rFont val="Tahoma"/>
            <family val="2"/>
          </rPr>
          <t>Vu Thi Nhiem:</t>
        </r>
        <r>
          <rPr>
            <sz val="9"/>
            <color indexed="81"/>
            <rFont val="Tahoma"/>
            <family val="2"/>
          </rPr>
          <t xml:space="preserve">
đ/c theo dõi cũ: số 11/53 NTT</t>
        </r>
      </text>
    </comment>
    <comment ref="F137" authorId="1" shapeId="0">
      <text>
        <r>
          <rPr>
            <b/>
            <sz val="9"/>
            <color indexed="81"/>
            <rFont val="Tahoma"/>
            <family val="2"/>
          </rPr>
          <t>nthloan.q7:</t>
        </r>
        <r>
          <rPr>
            <sz val="9"/>
            <color indexed="81"/>
            <rFont val="Tahoma"/>
            <family val="2"/>
          </rPr>
          <t xml:space="preserve">
</t>
        </r>
      </text>
    </comment>
    <comment ref="F142" authorId="0" shapeId="0">
      <text>
        <r>
          <rPr>
            <b/>
            <sz val="9"/>
            <color indexed="81"/>
            <rFont val="Tahoma"/>
            <family val="2"/>
          </rPr>
          <t>TCKHQ7:</t>
        </r>
        <r>
          <rPr>
            <sz val="9"/>
            <color indexed="81"/>
            <rFont val="Tahoma"/>
            <family val="2"/>
          </rPr>
          <t xml:space="preserve">
KTRA DC VA DT CUA 2 CS NAY HINH NHU LON QUA LAI 2 CS THEO 1478</t>
        </r>
      </text>
    </comment>
    <comment ref="H142" authorId="0" shapeId="0">
      <text>
        <r>
          <rPr>
            <b/>
            <sz val="9"/>
            <color indexed="81"/>
            <rFont val="Tahoma"/>
            <family val="2"/>
          </rPr>
          <t>TCKHQ7:</t>
        </r>
        <r>
          <rPr>
            <sz val="9"/>
            <color indexed="81"/>
            <rFont val="Tahoma"/>
            <family val="2"/>
          </rPr>
          <t xml:space="preserve">
KTRA DC VA DT CUA 2 CS NAY HINH NHU LON QUA LAI 2 CS</t>
        </r>
      </text>
    </comment>
    <comment ref="J142" authorId="0" shapeId="0">
      <text>
        <r>
          <rPr>
            <b/>
            <sz val="9"/>
            <color indexed="81"/>
            <rFont val="Tahoma"/>
            <family val="2"/>
          </rPr>
          <t>TCKHQ7:</t>
        </r>
        <r>
          <rPr>
            <sz val="9"/>
            <color indexed="81"/>
            <rFont val="Tahoma"/>
            <family val="2"/>
          </rPr>
          <t xml:space="preserve">
KTRA DC VA DT CUA 2 CS NAY HINH NHU LON QUA LAI 2 CS</t>
        </r>
      </text>
    </comment>
    <comment ref="F143" authorId="0" shapeId="0">
      <text>
        <r>
          <rPr>
            <b/>
            <sz val="9"/>
            <color indexed="81"/>
            <rFont val="Tahoma"/>
            <family val="2"/>
          </rPr>
          <t>TCKHQ7:</t>
        </r>
        <r>
          <rPr>
            <sz val="9"/>
            <color indexed="81"/>
            <rFont val="Tahoma"/>
            <family val="2"/>
          </rPr>
          <t xml:space="preserve">
KTRA DC VA DT CUA 2 CS NAY HINH NHU LON QUA LAI 2 CS THEO 1478</t>
        </r>
      </text>
    </comment>
    <comment ref="H143" authorId="0" shapeId="0">
      <text>
        <r>
          <rPr>
            <b/>
            <sz val="9"/>
            <color indexed="81"/>
            <rFont val="Tahoma"/>
            <family val="2"/>
          </rPr>
          <t>TCKHQ7:</t>
        </r>
        <r>
          <rPr>
            <sz val="9"/>
            <color indexed="81"/>
            <rFont val="Tahoma"/>
            <family val="2"/>
          </rPr>
          <t xml:space="preserve">
KTRA DC VA DT CUA 2 CS NAY HINH NHU LON QUA LAI 2 CS</t>
        </r>
      </text>
    </comment>
    <comment ref="J143" authorId="0" shapeId="0">
      <text>
        <r>
          <rPr>
            <b/>
            <sz val="9"/>
            <color indexed="81"/>
            <rFont val="Tahoma"/>
            <family val="2"/>
          </rPr>
          <t>TCKHQ7:</t>
        </r>
        <r>
          <rPr>
            <sz val="9"/>
            <color indexed="81"/>
            <rFont val="Tahoma"/>
            <family val="2"/>
          </rPr>
          <t xml:space="preserve">
KTRA DC VA DT CUA 2 CS NAY HINH NHU LON QUA LAI 2 CS</t>
        </r>
      </text>
    </comment>
    <comment ref="H149" authorId="0" shapeId="0">
      <text>
        <r>
          <rPr>
            <b/>
            <sz val="9"/>
            <color indexed="81"/>
            <rFont val="Tahoma"/>
            <family val="2"/>
          </rPr>
          <t>TCKHQ7:</t>
        </r>
        <r>
          <rPr>
            <sz val="9"/>
            <color indexed="81"/>
            <rFont val="Tahoma"/>
            <family val="2"/>
          </rPr>
          <t xml:space="preserve">
KTRA DTGCN SAO GIONG 1478</t>
        </r>
      </text>
    </comment>
    <comment ref="J149" authorId="0" shapeId="0">
      <text>
        <r>
          <rPr>
            <b/>
            <sz val="9"/>
            <color indexed="81"/>
            <rFont val="Tahoma"/>
            <family val="2"/>
          </rPr>
          <t>TCKHQ7:</t>
        </r>
        <r>
          <rPr>
            <sz val="9"/>
            <color indexed="81"/>
            <rFont val="Tahoma"/>
            <family val="2"/>
          </rPr>
          <t xml:space="preserve">
TRUONG DA XD MOI DEN MAY TANG CAP NHAT THEO CHU TRUONG SCCT MOI</t>
        </r>
      </text>
    </comment>
    <comment ref="F150" authorId="3" shapeId="0">
      <text>
        <r>
          <rPr>
            <b/>
            <sz val="9"/>
            <color indexed="81"/>
            <rFont val="Tahoma"/>
            <family val="2"/>
          </rPr>
          <t>Vu Thi Nhiem:</t>
        </r>
        <r>
          <rPr>
            <sz val="9"/>
            <color indexed="81"/>
            <rFont val="Tahoma"/>
            <family val="2"/>
          </rPr>
          <t xml:space="preserve">
cũ: 35/5 Khu phố 1
cập nhật theo QĐ 5570</t>
        </r>
      </text>
    </comment>
    <comment ref="J155" authorId="0" shapeId="0">
      <text>
        <r>
          <rPr>
            <b/>
            <sz val="9"/>
            <color indexed="81"/>
            <rFont val="Tahoma"/>
            <family val="2"/>
          </rPr>
          <t>TCKHQ7:</t>
        </r>
        <r>
          <rPr>
            <sz val="9"/>
            <color indexed="81"/>
            <rFont val="Tahoma"/>
            <family val="2"/>
          </rPr>
          <t xml:space="preserve">
KHU CU (KHU CACH LY COVID):            KHOI MOI:</t>
        </r>
      </text>
    </comment>
    <comment ref="P155" authorId="0" shapeId="0">
      <text>
        <r>
          <rPr>
            <b/>
            <sz val="9"/>
            <color indexed="81"/>
            <rFont val="Tahoma"/>
            <family val="2"/>
          </rPr>
          <t>TCKHQ7:</t>
        </r>
        <r>
          <rPr>
            <sz val="9"/>
            <color indexed="81"/>
            <rFont val="Tahoma"/>
            <family val="2"/>
          </rPr>
          <t xml:space="preserve">
KHU CU (KHU CACH LY COVID):            KHOI MOI:</t>
        </r>
      </text>
    </comment>
    <comment ref="H157" authorId="0" shapeId="0">
      <text>
        <r>
          <rPr>
            <b/>
            <sz val="9"/>
            <color indexed="81"/>
            <rFont val="Tahoma"/>
            <family val="2"/>
          </rPr>
          <t>TCKHQ7:</t>
        </r>
        <r>
          <rPr>
            <sz val="9"/>
            <color indexed="81"/>
            <rFont val="Tahoma"/>
            <family val="2"/>
          </rPr>
          <t xml:space="preserve">
GOP DT CUA VPKP3 DA HUY BO CHUA CAP GIAY 682,9M2-DA CAP GCN LA 470.4</t>
        </r>
      </text>
    </comment>
    <comment ref="J157" authorId="0" shapeId="0">
      <text>
        <r>
          <rPr>
            <b/>
            <sz val="9"/>
            <color indexed="81"/>
            <rFont val="Tahoma"/>
            <family val="2"/>
          </rPr>
          <t>TCKHQ7:</t>
        </r>
        <r>
          <rPr>
            <sz val="9"/>
            <color indexed="81"/>
            <rFont val="Tahoma"/>
            <family val="2"/>
          </rPr>
          <t xml:space="preserve">
GHI THEO CHU TRUONG DTU MOI</t>
        </r>
      </text>
    </comment>
    <comment ref="F160" authorId="0" shapeId="0">
      <text>
        <r>
          <rPr>
            <b/>
            <sz val="9"/>
            <color indexed="81"/>
            <rFont val="Tahoma"/>
            <family val="2"/>
          </rPr>
          <t>TCKHQ7:</t>
        </r>
        <r>
          <rPr>
            <sz val="9"/>
            <color indexed="81"/>
            <rFont val="Tahoma"/>
            <family val="2"/>
          </rPr>
          <t xml:space="preserve">
hoi chu thap do: 220,1m2; tyt tan phu cu: 343m2</t>
        </r>
      </text>
    </comment>
    <comment ref="H160" authorId="0" shapeId="0">
      <text>
        <r>
          <rPr>
            <b/>
            <sz val="9"/>
            <color indexed="81"/>
            <rFont val="Tahoma"/>
            <family val="2"/>
          </rPr>
          <t>TCKHQ7:</t>
        </r>
        <r>
          <rPr>
            <sz val="9"/>
            <color indexed="81"/>
            <rFont val="Tahoma"/>
            <family val="2"/>
          </rPr>
          <t xml:space="preserve">
GHI THEO 2GCN SA GHI THEO 1478</t>
        </r>
      </text>
    </comment>
    <comment ref="J160" authorId="0" shapeId="0">
      <text>
        <r>
          <rPr>
            <b/>
            <sz val="9"/>
            <color indexed="81"/>
            <rFont val="Tahoma"/>
            <family val="2"/>
          </rPr>
          <t>TCKHQ7:</t>
        </r>
        <r>
          <rPr>
            <sz val="9"/>
            <color indexed="81"/>
            <rFont val="Tahoma"/>
            <family val="2"/>
          </rPr>
          <t xml:space="preserve">
GHI THEO CHU TRUONG DXD TYT MOI= 1127M2</t>
        </r>
      </text>
    </comment>
    <comment ref="J161" authorId="1" shapeId="0">
      <text>
        <r>
          <rPr>
            <b/>
            <sz val="9"/>
            <color indexed="81"/>
            <rFont val="Tahoma"/>
            <family val="2"/>
          </rPr>
          <t>nthloan.q7:</t>
        </r>
        <r>
          <rPr>
            <sz val="9"/>
            <color indexed="81"/>
            <rFont val="Tahoma"/>
            <family val="2"/>
          </rPr>
          <t xml:space="preserve">
DTSXD TYT TQUY: GHI THEO QĐ Số:     1450/QĐ-UBND ngày 31/3/2016 của UBND quận 7 v/v quyết định chủ trương đầu tư dự án
Xây dựng Trạm y tế phường Tân Quy là 1256,1. Bị vướng quy hoạch thuộc LG đường 15 không điều chỉnh quy hoạch được nên SCCT theo hiện trạng để đàm bảo hoạt động.
</t>
        </r>
      </text>
    </comment>
    <comment ref="F163" authorId="0" shapeId="0">
      <text>
        <r>
          <rPr>
            <b/>
            <sz val="9"/>
            <color indexed="81"/>
            <rFont val="Tahoma"/>
            <family val="2"/>
          </rPr>
          <t>TCKHQ7:</t>
        </r>
        <r>
          <rPr>
            <sz val="9"/>
            <color indexed="81"/>
            <rFont val="Tahoma"/>
            <family val="2"/>
          </rPr>
          <t xml:space="preserve">
NAM CHUNG KHUON VIEN KPKP1 PHUONG TAN HUNG</t>
        </r>
      </text>
    </comment>
    <comment ref="J163" authorId="0" shapeId="0">
      <text>
        <r>
          <rPr>
            <b/>
            <sz val="9"/>
            <color indexed="81"/>
            <rFont val="Tahoma"/>
            <family val="2"/>
          </rPr>
          <t>TCKHQ7:</t>
        </r>
        <r>
          <rPr>
            <sz val="9"/>
            <color indexed="81"/>
            <rFont val="Tahoma"/>
            <family val="2"/>
          </rPr>
          <t xml:space="preserve">
DTSXD TYT TQUY: GHI THEO QĐ Số: 3572/QĐ-UBND ngày 27/10/2016 của UBND quận 7 v/v điều chỉnh Quyết định số 1448/QĐ-UBND ngày 31/3/2016 của Ủy ban nhân dân quận 7 về quyết định chủ trương đầu tư dự án
Xây dựng Trạm y tế phường Tân Hưng
</t>
        </r>
      </text>
    </comment>
    <comment ref="J164" authorId="1" shapeId="0">
      <text>
        <r>
          <rPr>
            <b/>
            <sz val="9"/>
            <color indexed="81"/>
            <rFont val="Tahoma"/>
            <family val="2"/>
          </rPr>
          <t>nthloan.q7:</t>
        </r>
        <r>
          <rPr>
            <sz val="9"/>
            <color indexed="81"/>
            <rFont val="Tahoma"/>
            <family val="2"/>
          </rPr>
          <t xml:space="preserve">
CAP NHAT DTSXD theo QĐ số 3753/QĐ-UBND ngày 30/10/2018 của UBND quận 7 v/v FD BCKTKT va lua chon nhà thầu công trình xd Trạm Y tế phường Tân Kiểng</t>
        </r>
      </text>
    </comment>
    <comment ref="J165" authorId="0" shapeId="0">
      <text>
        <r>
          <rPr>
            <b/>
            <sz val="9"/>
            <color indexed="81"/>
            <rFont val="Tahoma"/>
            <family val="2"/>
          </rPr>
          <t>TCKHQ7:</t>
        </r>
        <r>
          <rPr>
            <sz val="9"/>
            <color indexed="81"/>
            <rFont val="Tahoma"/>
            <family val="2"/>
          </rPr>
          <t xml:space="preserve">
CONG DT UBND PHUONG BT</t>
        </r>
      </text>
    </comment>
    <comment ref="L165" authorId="0" shapeId="0">
      <text>
        <r>
          <rPr>
            <b/>
            <sz val="9"/>
            <color indexed="81"/>
            <rFont val="Tahoma"/>
            <family val="2"/>
          </rPr>
          <t>TCKHQ7:</t>
        </r>
        <r>
          <rPr>
            <sz val="9"/>
            <color indexed="81"/>
            <rFont val="Tahoma"/>
            <family val="2"/>
          </rPr>
          <t xml:space="preserve">
CONG DT UBND PHUONG BT</t>
        </r>
      </text>
    </comment>
    <comment ref="J166" authorId="0" shapeId="0">
      <text>
        <r>
          <rPr>
            <b/>
            <sz val="9"/>
            <color indexed="81"/>
            <rFont val="Tahoma"/>
            <family val="2"/>
          </rPr>
          <t>TCKHQ7:</t>
        </r>
        <r>
          <rPr>
            <sz val="9"/>
            <color indexed="81"/>
            <rFont val="Tahoma"/>
            <family val="2"/>
          </rPr>
          <t xml:space="preserve">
GHI TONG DT CUA UBND PHUONG</t>
        </r>
      </text>
    </comment>
    <comment ref="H168" authorId="1" shapeId="0">
      <text>
        <r>
          <rPr>
            <b/>
            <sz val="9"/>
            <color indexed="81"/>
            <rFont val="Tahoma"/>
            <family val="2"/>
          </rPr>
          <t>nthloan.q7:</t>
        </r>
        <r>
          <rPr>
            <sz val="9"/>
            <color indexed="81"/>
            <rFont val="Tahoma"/>
            <family val="2"/>
          </rPr>
          <t xml:space="preserve">
DTĐ: Ghi theo KH số 6313/KH+-UBND ngày 27/12/2019 vể KHĐTC Năm 2020</t>
        </r>
      </text>
    </comment>
    <comment ref="J168" authorId="1" shapeId="0">
      <text>
        <r>
          <rPr>
            <b/>
            <sz val="9"/>
            <color indexed="81"/>
            <rFont val="Tahoma"/>
            <family val="2"/>
          </rPr>
          <t>nthloan.q7:</t>
        </r>
        <r>
          <rPr>
            <sz val="9"/>
            <color indexed="81"/>
            <rFont val="Tahoma"/>
            <family val="2"/>
          </rPr>
          <t xml:space="preserve">
DTĐ: Ghi theo KH số 6313/KH+-UBND ngày 27/12/2019 vể KHĐTC Năm 2020</t>
        </r>
      </text>
    </comment>
    <comment ref="J172" authorId="0" shapeId="0">
      <text>
        <r>
          <rPr>
            <b/>
            <sz val="9"/>
            <color indexed="81"/>
            <rFont val="Tahoma"/>
            <family val="2"/>
          </rPr>
          <t>TCKHQ7:</t>
        </r>
        <r>
          <rPr>
            <sz val="9"/>
            <color indexed="81"/>
            <rFont val="Tahoma"/>
            <family val="2"/>
          </rPr>
          <t xml:space="preserve">
ktra ghi theo dt chu truong dtu</t>
        </r>
      </text>
    </comment>
    <comment ref="H177" authorId="0" shapeId="0">
      <text>
        <r>
          <rPr>
            <b/>
            <sz val="9"/>
            <color indexed="81"/>
            <rFont val="Tahoma"/>
            <family val="2"/>
          </rPr>
          <t>TCKHQ7:</t>
        </r>
        <r>
          <rPr>
            <sz val="9"/>
            <color indexed="81"/>
            <rFont val="Tahoma"/>
            <family val="2"/>
          </rPr>
          <t xml:space="preserve">
ktra dt GCN</t>
        </r>
      </text>
    </comment>
    <comment ref="J177" authorId="0" shapeId="0">
      <text>
        <r>
          <rPr>
            <b/>
            <sz val="9"/>
            <color indexed="81"/>
            <rFont val="Tahoma"/>
            <family val="2"/>
          </rPr>
          <t>TCKHQ7:</t>
        </r>
        <r>
          <rPr>
            <sz val="9"/>
            <color indexed="81"/>
            <rFont val="Tahoma"/>
            <family val="2"/>
          </rPr>
          <t xml:space="preserve">
DTSXD: GHI THEO CHU TRUONG SCCT; KE KHAI TSLV</t>
        </r>
      </text>
    </comment>
    <comment ref="H178" authorId="0" shapeId="0">
      <text>
        <r>
          <rPr>
            <b/>
            <sz val="9"/>
            <color indexed="81"/>
            <rFont val="Tahoma"/>
            <family val="2"/>
          </rPr>
          <t>TCKHQ7:</t>
        </r>
        <r>
          <rPr>
            <sz val="9"/>
            <color indexed="81"/>
            <rFont val="Tahoma"/>
            <family val="2"/>
          </rPr>
          <t xml:space="preserve">
ktra dt GCN</t>
        </r>
      </text>
    </comment>
    <comment ref="J178" authorId="0" shapeId="0">
      <text>
        <r>
          <rPr>
            <b/>
            <sz val="9"/>
            <color indexed="81"/>
            <rFont val="Tahoma"/>
            <family val="2"/>
          </rPr>
          <t>TCKHQ7:</t>
        </r>
        <r>
          <rPr>
            <sz val="9"/>
            <color indexed="81"/>
            <rFont val="Tahoma"/>
            <family val="2"/>
          </rPr>
          <t xml:space="preserve">
ktra dt sxd theo vb nao 1478 den 1600m2</t>
        </r>
      </text>
    </comment>
    <comment ref="F180" authorId="0" shapeId="0">
      <text>
        <r>
          <rPr>
            <b/>
            <sz val="9"/>
            <color indexed="81"/>
            <rFont val="Tahoma"/>
            <family val="2"/>
          </rPr>
          <t>TCKHQ7:</t>
        </r>
        <r>
          <rPr>
            <sz val="9"/>
            <color indexed="81"/>
            <rFont val="Tahoma"/>
            <family val="2"/>
          </rPr>
          <t xml:space="preserve">
kiem tra lai dia chi nay</t>
        </r>
      </text>
    </comment>
    <comment ref="H180" authorId="0" shapeId="0">
      <text>
        <r>
          <rPr>
            <b/>
            <sz val="9"/>
            <color indexed="81"/>
            <rFont val="Tahoma"/>
            <family val="2"/>
          </rPr>
          <t>TCKHQ7:</t>
        </r>
        <r>
          <rPr>
            <sz val="9"/>
            <color indexed="81"/>
            <rFont val="Tahoma"/>
            <family val="2"/>
          </rPr>
          <t xml:space="preserve">
ktra dt 1478 DEN 1135 m2 chênh lệch nhiều</t>
        </r>
      </text>
    </comment>
    <comment ref="J180" authorId="0" shapeId="0">
      <text>
        <r>
          <rPr>
            <b/>
            <sz val="9"/>
            <color indexed="81"/>
            <rFont val="Tahoma"/>
            <family val="2"/>
          </rPr>
          <t>TCKHQ7:</t>
        </r>
        <r>
          <rPr>
            <sz val="9"/>
            <color indexed="81"/>
            <rFont val="Tahoma"/>
            <family val="2"/>
          </rPr>
          <t xml:space="preserve">
DTSXD: GHI THEO CHU TRUONG SCCT CHỢ VÀ KÊ KHAI TSLV</t>
        </r>
      </text>
    </comment>
    <comment ref="H181" authorId="0" shapeId="0">
      <text>
        <r>
          <rPr>
            <b/>
            <sz val="9"/>
            <color indexed="81"/>
            <rFont val="Tahoma"/>
            <family val="2"/>
          </rPr>
          <t>TCKHQ7:</t>
        </r>
        <r>
          <rPr>
            <sz val="9"/>
            <color indexed="81"/>
            <rFont val="Tahoma"/>
            <family val="2"/>
          </rPr>
          <t xml:space="preserve">
ktra dt 1478 chi co 1987m2 chênh lệch nhiều</t>
        </r>
      </text>
    </comment>
    <comment ref="J181" authorId="0" shapeId="0">
      <text>
        <r>
          <rPr>
            <b/>
            <sz val="9"/>
            <color indexed="81"/>
            <rFont val="Tahoma"/>
            <family val="2"/>
          </rPr>
          <t>TCKHQ7:</t>
        </r>
        <r>
          <rPr>
            <sz val="9"/>
            <color indexed="81"/>
            <rFont val="Tahoma"/>
            <family val="2"/>
          </rPr>
          <t xml:space="preserve">
dt theo vb nao 1478 co 1562m2</t>
        </r>
      </text>
    </comment>
    <comment ref="H184" authorId="0" shapeId="0">
      <text>
        <r>
          <rPr>
            <b/>
            <sz val="9"/>
            <color indexed="81"/>
            <rFont val="Tahoma"/>
            <family val="2"/>
          </rPr>
          <t>TCKHQ7:</t>
        </r>
        <r>
          <rPr>
            <sz val="9"/>
            <color indexed="81"/>
            <rFont val="Tahoma"/>
            <family val="2"/>
          </rPr>
          <t xml:space="preserve">
ghi theo bvhtvt</t>
        </r>
      </text>
    </comment>
    <comment ref="I184" authorId="0" shapeId="0">
      <text>
        <r>
          <rPr>
            <b/>
            <sz val="9"/>
            <color indexed="81"/>
            <rFont val="Tahoma"/>
            <family val="2"/>
          </rPr>
          <t>TCKHQ7:</t>
        </r>
        <r>
          <rPr>
            <sz val="9"/>
            <color indexed="81"/>
            <rFont val="Tahoma"/>
            <family val="2"/>
          </rPr>
          <t xml:space="preserve">
ghi theo bvhtvt</t>
        </r>
      </text>
    </comment>
    <comment ref="K184" authorId="0" shapeId="0">
      <text>
        <r>
          <rPr>
            <b/>
            <sz val="9"/>
            <color indexed="81"/>
            <rFont val="Tahoma"/>
            <family val="2"/>
          </rPr>
          <t>TCKHQ7:</t>
        </r>
        <r>
          <rPr>
            <sz val="9"/>
            <color indexed="81"/>
            <rFont val="Tahoma"/>
            <family val="2"/>
          </rPr>
          <t xml:space="preserve">
ghi theo chung thu tdg</t>
        </r>
      </text>
    </comment>
    <comment ref="H188" authorId="0" shapeId="0">
      <text>
        <r>
          <rPr>
            <b/>
            <sz val="9"/>
            <color indexed="81"/>
            <rFont val="Tahoma"/>
            <family val="2"/>
          </rPr>
          <t>TCKHQ7:</t>
        </r>
        <r>
          <rPr>
            <sz val="9"/>
            <color indexed="81"/>
            <rFont val="Tahoma"/>
            <family val="2"/>
          </rPr>
          <t xml:space="preserve">
ktra dtd theo gcn</t>
        </r>
      </text>
    </comment>
    <comment ref="H193" authorId="1" shapeId="0">
      <text>
        <r>
          <rPr>
            <b/>
            <sz val="9"/>
            <color indexed="81"/>
            <rFont val="Tahoma"/>
            <family val="2"/>
          </rPr>
          <t>nthloan.q7:</t>
        </r>
        <r>
          <rPr>
            <sz val="9"/>
            <color indexed="81"/>
            <rFont val="Tahoma"/>
            <family val="2"/>
          </rPr>
          <t xml:space="preserve">
Nhập chủ trương đầu tư xây dựng mới</t>
        </r>
      </text>
    </comment>
    <comment ref="I193" authorId="1" shapeId="0">
      <text>
        <r>
          <rPr>
            <b/>
            <sz val="9"/>
            <color indexed="81"/>
            <rFont val="Tahoma"/>
            <family val="2"/>
          </rPr>
          <t>nthloan.q7:</t>
        </r>
        <r>
          <rPr>
            <sz val="9"/>
            <color indexed="81"/>
            <rFont val="Tahoma"/>
            <family val="2"/>
          </rPr>
          <t xml:space="preserve">
Nhập chủ trương đầu tư xây dựng mới</t>
        </r>
      </text>
    </comment>
    <comment ref="J193" authorId="1" shapeId="0">
      <text>
        <r>
          <rPr>
            <b/>
            <sz val="9"/>
            <color indexed="81"/>
            <rFont val="Tahoma"/>
            <family val="2"/>
          </rPr>
          <t>nthloan.q7:</t>
        </r>
        <r>
          <rPr>
            <sz val="9"/>
            <color indexed="81"/>
            <rFont val="Tahoma"/>
            <family val="2"/>
          </rPr>
          <t xml:space="preserve">
cv SỐ 2857/QĐ-ubnd ngày 1/9/2017 của UBND quận 7 CHU TRUONG DAU TU CA phường Phú Mỹ; 5 tầng</t>
        </r>
      </text>
    </comment>
    <comment ref="N194" authorId="0" shapeId="0">
      <text>
        <r>
          <rPr>
            <b/>
            <sz val="9"/>
            <color indexed="81"/>
            <rFont val="Tahoma"/>
            <family val="2"/>
          </rPr>
          <t>TCKHQ7:</t>
        </r>
        <r>
          <rPr>
            <sz val="9"/>
            <color indexed="81"/>
            <rFont val="Tahoma"/>
            <family val="2"/>
          </rPr>
          <t xml:space="preserve">
v.v giao đất do NN trực tiếp quản lý cho UBND PPMỹ quản lý</t>
        </r>
      </text>
    </comment>
    <comment ref="P194" authorId="0" shapeId="0">
      <text>
        <r>
          <rPr>
            <b/>
            <sz val="9"/>
            <color indexed="81"/>
            <rFont val="Tahoma"/>
            <family val="2"/>
          </rPr>
          <t>TCKHQ7:</t>
        </r>
        <r>
          <rPr>
            <sz val="9"/>
            <color indexed="81"/>
            <rFont val="Tahoma"/>
            <family val="2"/>
          </rPr>
          <t xml:space="preserve">
v.v giao đất do NN trực tiếp quản lý cho UBND PPMỹ quản lý</t>
        </r>
      </text>
    </comment>
    <comment ref="J200" authorId="3" shapeId="0">
      <text>
        <r>
          <rPr>
            <b/>
            <sz val="9"/>
            <color indexed="81"/>
            <rFont val="Tahoma"/>
            <family val="2"/>
          </rPr>
          <t>Vu Thi Nhiem:</t>
        </r>
        <r>
          <rPr>
            <sz val="9"/>
            <color indexed="81"/>
            <rFont val="Tahoma"/>
            <family val="2"/>
          </rPr>
          <t xml:space="preserve">
xem laị dt sàn
</t>
        </r>
      </text>
    </comment>
    <comment ref="J203" authorId="3" shapeId="0">
      <text>
        <r>
          <rPr>
            <b/>
            <sz val="9"/>
            <color indexed="81"/>
            <rFont val="Tahoma"/>
            <family val="2"/>
          </rPr>
          <t>Vu Thi Nhiem:</t>
        </r>
        <r>
          <rPr>
            <sz val="9"/>
            <color indexed="81"/>
            <rFont val="Tahoma"/>
            <family val="2"/>
          </rPr>
          <t xml:space="preserve">
xem lại diện tích
</t>
        </r>
      </text>
    </comment>
    <comment ref="H206" authorId="0" shapeId="0">
      <text>
        <r>
          <rPr>
            <b/>
            <sz val="9"/>
            <color indexed="81"/>
            <rFont val="Tahoma"/>
            <family val="2"/>
          </rPr>
          <t>TCKHQ7:</t>
        </r>
        <r>
          <rPr>
            <sz val="9"/>
            <color indexed="81"/>
            <rFont val="Tahoma"/>
            <family val="2"/>
          </rPr>
          <t xml:space="preserve">
TCKHQ7:
ktra ghi dt theo gcn</t>
        </r>
      </text>
    </comment>
    <comment ref="H207" authorId="0" shapeId="0">
      <text>
        <r>
          <rPr>
            <b/>
            <sz val="9"/>
            <color indexed="81"/>
            <rFont val="Tahoma"/>
            <family val="2"/>
          </rPr>
          <t>TCKHQ7:</t>
        </r>
        <r>
          <rPr>
            <sz val="9"/>
            <color indexed="81"/>
            <rFont val="Tahoma"/>
            <family val="2"/>
          </rPr>
          <t xml:space="preserve">
ktra ghi dt theo gcn</t>
        </r>
      </text>
    </comment>
    <comment ref="F210" authorId="0" shapeId="0">
      <text>
        <r>
          <rPr>
            <b/>
            <sz val="9"/>
            <color indexed="81"/>
            <rFont val="Tahoma"/>
            <family val="2"/>
          </rPr>
          <t>TCKHQ7:</t>
        </r>
        <r>
          <rPr>
            <sz val="9"/>
            <color indexed="81"/>
            <rFont val="Tahoma"/>
            <family val="2"/>
          </rPr>
          <t xml:space="preserve">
KIEM TRA co phai da giai toa do nang cap hem ko</t>
        </r>
      </text>
    </comment>
    <comment ref="H211" authorId="0" shapeId="0">
      <text>
        <r>
          <rPr>
            <b/>
            <sz val="9"/>
            <color indexed="81"/>
            <rFont val="Tahoma"/>
            <family val="2"/>
          </rPr>
          <t>TCKHQ7:</t>
        </r>
        <r>
          <rPr>
            <sz val="9"/>
            <color indexed="81"/>
            <rFont val="Tahoma"/>
            <family val="2"/>
          </rPr>
          <t xml:space="preserve">
ktra dt theo gcn</t>
        </r>
      </text>
    </comment>
    <comment ref="F214" authorId="1" shapeId="0">
      <text>
        <r>
          <rPr>
            <b/>
            <sz val="9"/>
            <color indexed="81"/>
            <rFont val="Tahoma"/>
            <family val="2"/>
          </rPr>
          <t>nthloan.q7:</t>
        </r>
        <r>
          <rPr>
            <sz val="9"/>
            <color indexed="81"/>
            <rFont val="Tahoma"/>
            <family val="2"/>
          </rPr>
          <t xml:space="preserve">
giấy chứng nhận nhà số 6273/CN-UBND ngày 15/11/2017 của UBND quận 7</t>
        </r>
      </text>
    </comment>
    <comment ref="F215" authorId="1" shapeId="0">
      <text>
        <r>
          <rPr>
            <b/>
            <sz val="9"/>
            <color indexed="81"/>
            <rFont val="Tahoma"/>
            <family val="2"/>
          </rPr>
          <t>nthloan.q7:</t>
        </r>
        <r>
          <rPr>
            <sz val="9"/>
            <color indexed="81"/>
            <rFont val="Tahoma"/>
            <family val="2"/>
          </rPr>
          <t xml:space="preserve">
giấy chứng nhận nhà số 6273/CN-UBND ngày 15/11/2017 của UBND quận 7</t>
        </r>
      </text>
    </comment>
    <comment ref="H215" authorId="0" shapeId="0">
      <text>
        <r>
          <rPr>
            <b/>
            <sz val="9"/>
            <color indexed="81"/>
            <rFont val="Tahoma"/>
            <family val="2"/>
          </rPr>
          <t>TCKHQ7:</t>
        </r>
        <r>
          <rPr>
            <sz val="9"/>
            <color indexed="81"/>
            <rFont val="Tahoma"/>
            <family val="2"/>
          </rPr>
          <t xml:space="preserve">
kiem tra dt sao nhieu hinh nhu chi co 34,17m2</t>
        </r>
      </text>
    </comment>
    <comment ref="F216" authorId="1" shapeId="0">
      <text>
        <r>
          <rPr>
            <b/>
            <sz val="9"/>
            <color indexed="81"/>
            <rFont val="Tahoma"/>
            <family val="2"/>
          </rPr>
          <t>nthloan.q7:</t>
        </r>
        <r>
          <rPr>
            <sz val="9"/>
            <color indexed="81"/>
            <rFont val="Tahoma"/>
            <family val="2"/>
          </rPr>
          <t xml:space="preserve">
giấy chứng nhận nhà số 6273/CN-UBND ngày 15/11/2017 của UBND quận 7</t>
        </r>
      </text>
    </comment>
    <comment ref="F217" authorId="0" shapeId="0">
      <text>
        <r>
          <rPr>
            <b/>
            <sz val="9"/>
            <color indexed="81"/>
            <rFont val="Tahoma"/>
            <family val="2"/>
          </rPr>
          <t>TCKHQ7:</t>
        </r>
        <r>
          <rPr>
            <sz val="9"/>
            <color indexed="81"/>
            <rFont val="Tahoma"/>
            <family val="2"/>
          </rPr>
          <t xml:space="preserve">
ktra lai dia chi</t>
        </r>
      </text>
    </comment>
    <comment ref="H217" authorId="0" shapeId="0">
      <text>
        <r>
          <rPr>
            <b/>
            <sz val="9"/>
            <color indexed="81"/>
            <rFont val="Tahoma"/>
            <family val="2"/>
          </rPr>
          <t>TCKHQ7:</t>
        </r>
        <r>
          <rPr>
            <sz val="9"/>
            <color indexed="81"/>
            <rFont val="Tahoma"/>
            <family val="2"/>
          </rPr>
          <t xml:space="preserve">
ktra lai dt gcn; 1478 la 199,20m2</t>
        </r>
      </text>
    </comment>
    <comment ref="H225" authorId="1" shapeId="0">
      <text>
        <r>
          <rPr>
            <b/>
            <sz val="9"/>
            <color indexed="81"/>
            <rFont val="Tahoma"/>
            <family val="2"/>
          </rPr>
          <t>nthloan.q7:</t>
        </r>
        <r>
          <rPr>
            <sz val="9"/>
            <color indexed="81"/>
            <rFont val="Tahoma"/>
            <family val="2"/>
          </rPr>
          <t xml:space="preserve">
QĐ số 3692/QĐ-UBND ngày 30/10/2017 của UBNDQ7 V/V phe duyệt bản vẽ thi công UBND + NVH PHUONG; QĐ Số 2238/QĐ-UBND ngày 30/6/2017: BCH QUAN SU PHUONG
</t>
        </r>
      </text>
    </comment>
    <comment ref="I225" authorId="2" shapeId="0">
      <text>
        <r>
          <rPr>
            <b/>
            <sz val="9"/>
            <color indexed="81"/>
            <rFont val="Tahoma"/>
            <family val="2"/>
          </rPr>
          <t>nguyettta.q7:</t>
        </r>
        <r>
          <rPr>
            <sz val="9"/>
            <color indexed="81"/>
            <rFont val="Tahoma"/>
            <family val="2"/>
          </rPr>
          <t xml:space="preserve">
DT đất của BCH QS phường lất trong diên tích khuôn viên UB.
</t>
        </r>
      </text>
    </comment>
    <comment ref="J225" authorId="1" shapeId="0">
      <text>
        <r>
          <rPr>
            <b/>
            <sz val="9"/>
            <color indexed="81"/>
            <rFont val="Tahoma"/>
            <family val="2"/>
          </rPr>
          <t>nthloan.q7:</t>
        </r>
        <r>
          <rPr>
            <sz val="9"/>
            <color indexed="81"/>
            <rFont val="Tahoma"/>
            <family val="2"/>
          </rPr>
          <t xml:space="preserve">
DTSXD UBND+NVH PHƯỜNG: Ghi theo QĐ số 3632/QĐ-UBND ngày 30/10/2017 của UBND quận 7 v/v phê duyệt TK BV Thi công vả tổng sự toán xây dựng công trình xây dựng Trụ sờ UBND + NAVH: 1.936,69M2; DTSXD UBND+NVH PHƯỜNG: Ghi theo QĐ số 3632/QĐ-UBND ngày 30/10/2017 của UBND quận 7 v/v phê duyệt TK BV Thi công vả tổng sự toán xây dựng công trình xây dựng Trụ sờ UBND + NAVH: 1.936,69M2
- DTSXD BCH PHƯỜNG: Ghi theo QĐ số 3631/QĐ-UBND ngày 30/10/2017 của UBND quận 7 v/v phê duyệt BCKTTK ĐTXD công trình xây dựng Trụ sờ BCH QS: 680,8M2</t>
        </r>
      </text>
    </comment>
    <comment ref="N231" authorId="0" shapeId="0">
      <text>
        <r>
          <rPr>
            <b/>
            <sz val="9"/>
            <color indexed="81"/>
            <rFont val="Tahoma"/>
            <family val="2"/>
          </rPr>
          <t>TCKHQ7: qd noi gi?</t>
        </r>
      </text>
    </comment>
    <comment ref="P231" authorId="0" shapeId="0">
      <text>
        <r>
          <rPr>
            <b/>
            <sz val="9"/>
            <color indexed="81"/>
            <rFont val="Tahoma"/>
            <family val="2"/>
          </rPr>
          <t>TCKHQ7: qd noi gi?</t>
        </r>
      </text>
    </comment>
    <comment ref="H232" authorId="0" shapeId="0">
      <text>
        <r>
          <rPr>
            <b/>
            <sz val="9"/>
            <color indexed="81"/>
            <rFont val="Tahoma"/>
            <family val="2"/>
          </rPr>
          <t>TCKHQ7:</t>
        </r>
        <r>
          <rPr>
            <sz val="9"/>
            <color indexed="81"/>
            <rFont val="Tahoma"/>
            <family val="2"/>
          </rPr>
          <t xml:space="preserve">
KTRA 60M2 HAY 112M2</t>
        </r>
      </text>
    </comment>
    <comment ref="F233" authorId="0" shapeId="0">
      <text>
        <r>
          <rPr>
            <b/>
            <sz val="9"/>
            <color indexed="81"/>
            <rFont val="Tahoma"/>
            <family val="2"/>
          </rPr>
          <t>TCKHQ7:</t>
        </r>
        <r>
          <rPr>
            <sz val="9"/>
            <color indexed="81"/>
            <rFont val="Tahoma"/>
            <family val="2"/>
          </rPr>
          <t xml:space="preserve">
kiem tra phan A da co roi</t>
        </r>
      </text>
    </comment>
    <comment ref="H234" authorId="0" shapeId="0">
      <text>
        <r>
          <rPr>
            <b/>
            <sz val="9"/>
            <color indexed="81"/>
            <rFont val="Tahoma"/>
            <family val="2"/>
          </rPr>
          <t>TCKHQ7:</t>
        </r>
        <r>
          <rPr>
            <sz val="9"/>
            <color indexed="81"/>
            <rFont val="Tahoma"/>
            <family val="2"/>
          </rPr>
          <t xml:space="preserve">
DT 869,70 M2 HAY 809,70</t>
        </r>
      </text>
    </comment>
    <comment ref="N234" authorId="0" shapeId="0">
      <text>
        <r>
          <rPr>
            <b/>
            <sz val="9"/>
            <color indexed="81"/>
            <rFont val="Tahoma"/>
            <family val="2"/>
          </rPr>
          <t>TCKHQ7: qd noi gi?</t>
        </r>
      </text>
    </comment>
    <comment ref="P234" authorId="0" shapeId="0">
      <text>
        <r>
          <rPr>
            <b/>
            <sz val="9"/>
            <color indexed="81"/>
            <rFont val="Tahoma"/>
            <family val="2"/>
          </rPr>
          <t>TCKHQ7: qd noi gi?</t>
        </r>
      </text>
    </comment>
    <comment ref="AN234" authorId="0" shapeId="0">
      <text>
        <r>
          <rPr>
            <b/>
            <sz val="9"/>
            <color indexed="81"/>
            <rFont val="Tahoma"/>
            <family val="2"/>
          </rPr>
          <t>TCKHQ7:</t>
        </r>
        <r>
          <rPr>
            <sz val="9"/>
            <color indexed="81"/>
            <rFont val="Tahoma"/>
            <family val="2"/>
          </rPr>
          <t xml:space="preserve">
KIEM TRA SAO 2 KHU DAT DU TRU XD TTHC PHUONG?</t>
        </r>
      </text>
    </comment>
    <comment ref="H235" authorId="0" shapeId="0">
      <text>
        <r>
          <rPr>
            <b/>
            <sz val="9"/>
            <color indexed="81"/>
            <rFont val="Tahoma"/>
            <family val="2"/>
          </rPr>
          <t>TCKHQ7:</t>
        </r>
        <r>
          <rPr>
            <sz val="9"/>
            <color indexed="81"/>
            <rFont val="Tahoma"/>
            <family val="2"/>
          </rPr>
          <t xml:space="preserve">
DT LAY THEO VB? 1475,5M2</t>
        </r>
      </text>
    </comment>
    <comment ref="AN235" authorId="0" shapeId="0">
      <text>
        <r>
          <rPr>
            <b/>
            <sz val="9"/>
            <color indexed="81"/>
            <rFont val="Tahoma"/>
            <family val="2"/>
          </rPr>
          <t>TCKHQ7:</t>
        </r>
        <r>
          <rPr>
            <sz val="9"/>
            <color indexed="81"/>
            <rFont val="Tahoma"/>
            <family val="2"/>
          </rPr>
          <t xml:space="preserve">
KIEM TRA SAO 2 KHU DAT DU TRU XD TTHC PHUONG?</t>
        </r>
      </text>
    </comment>
    <comment ref="AO241" authorId="1" shapeId="0">
      <text>
        <r>
          <rPr>
            <b/>
            <sz val="9"/>
            <color indexed="81"/>
            <rFont val="Tahoma"/>
            <family val="2"/>
          </rPr>
          <t>nthloan.q7:</t>
        </r>
        <r>
          <rPr>
            <sz val="9"/>
            <color indexed="81"/>
            <rFont val="Tahoma"/>
            <family val="2"/>
          </rPr>
          <t xml:space="preserve">
</t>
        </r>
      </text>
    </comment>
    <comment ref="H242" authorId="1" shapeId="0">
      <text>
        <r>
          <rPr>
            <b/>
            <sz val="9"/>
            <color indexed="81"/>
            <rFont val="Tahoma"/>
            <family val="2"/>
          </rPr>
          <t>nthloan.q7:</t>
        </r>
        <r>
          <rPr>
            <sz val="9"/>
            <color indexed="81"/>
            <rFont val="Tahoma"/>
            <family val="2"/>
          </rPr>
          <t xml:space="preserve">
QD9/QĐ-UBND ngày 30/10/2017 của UBND Q7 về việc xd MN Tân Phong</t>
        </r>
      </text>
    </comment>
    <comment ref="J253" authorId="0" shapeId="0">
      <text>
        <r>
          <rPr>
            <b/>
            <sz val="9"/>
            <color indexed="81"/>
            <rFont val="Tahoma"/>
            <family val="2"/>
          </rPr>
          <t>TCKHQ7:</t>
        </r>
        <r>
          <rPr>
            <sz val="9"/>
            <color indexed="81"/>
            <rFont val="Tahoma"/>
            <family val="2"/>
          </rPr>
          <t xml:space="preserve">
BAO GOM TANG HAM</t>
        </r>
      </text>
    </comment>
    <comment ref="J256" authorId="0" shapeId="0">
      <text>
        <r>
          <rPr>
            <b/>
            <sz val="9"/>
            <color indexed="81"/>
            <rFont val="Tahoma"/>
            <family val="2"/>
          </rPr>
          <t>TCKHQ7:</t>
        </r>
        <r>
          <rPr>
            <sz val="9"/>
            <color indexed="81"/>
            <rFont val="Tahoma"/>
            <family val="2"/>
          </rPr>
          <t xml:space="preserve">
KHU CU (KHU CACH LY COVID):            KHOI MOI:</t>
        </r>
      </text>
    </comment>
    <comment ref="J264" authorId="0" shapeId="0">
      <text>
        <r>
          <rPr>
            <b/>
            <sz val="9"/>
            <color indexed="81"/>
            <rFont val="Tahoma"/>
            <family val="2"/>
          </rPr>
          <t>TCKHQ7:</t>
        </r>
        <r>
          <rPr>
            <sz val="9"/>
            <color indexed="81"/>
            <rFont val="Tahoma"/>
            <family val="2"/>
          </rPr>
          <t xml:space="preserve">
SAO KO CO DTSXD</t>
        </r>
      </text>
    </comment>
  </commentList>
</comments>
</file>

<file path=xl/comments4.xml><?xml version="1.0" encoding="utf-8"?>
<comments xmlns="http://schemas.openxmlformats.org/spreadsheetml/2006/main">
  <authors>
    <author>TCKHQ7</author>
  </authors>
  <commentList>
    <comment ref="I27" authorId="0" shapeId="0">
      <text>
        <r>
          <rPr>
            <b/>
            <sz val="9"/>
            <color indexed="81"/>
            <rFont val="Tahoma"/>
            <family val="2"/>
          </rPr>
          <t>TCKHQ7:</t>
        </r>
        <r>
          <rPr>
            <sz val="9"/>
            <color indexed="81"/>
            <rFont val="Tahoma"/>
            <family val="2"/>
          </rPr>
          <t xml:space="preserve">
CONG DT UBND PHUONG BT</t>
        </r>
      </text>
    </comment>
    <comment ref="J27" authorId="0" shapeId="0">
      <text>
        <r>
          <rPr>
            <b/>
            <sz val="9"/>
            <color indexed="81"/>
            <rFont val="Tahoma"/>
            <family val="2"/>
          </rPr>
          <t>TCKHQ7:</t>
        </r>
        <r>
          <rPr>
            <sz val="9"/>
            <color indexed="81"/>
            <rFont val="Tahoma"/>
            <family val="2"/>
          </rPr>
          <t xml:space="preserve">
CONG DT UBND PHUONG BT</t>
        </r>
      </text>
    </comment>
    <comment ref="I28" authorId="0" shapeId="0">
      <text>
        <r>
          <rPr>
            <b/>
            <sz val="9"/>
            <color indexed="81"/>
            <rFont val="Tahoma"/>
            <family val="2"/>
          </rPr>
          <t>TCKHQ7:</t>
        </r>
        <r>
          <rPr>
            <sz val="9"/>
            <color indexed="81"/>
            <rFont val="Tahoma"/>
            <family val="2"/>
          </rPr>
          <t xml:space="preserve">
GHI TONG DT CUA UBND PHUONG</t>
        </r>
      </text>
    </comment>
    <comment ref="G31" authorId="0" shapeId="0">
      <text>
        <r>
          <rPr>
            <b/>
            <sz val="9"/>
            <color indexed="81"/>
            <rFont val="Tahoma"/>
            <family val="2"/>
          </rPr>
          <t>TCKHQ7:</t>
        </r>
        <r>
          <rPr>
            <sz val="9"/>
            <color indexed="81"/>
            <rFont val="Tahoma"/>
            <family val="2"/>
          </rPr>
          <t xml:space="preserve">
Kiem tra Phuong con bao cao ko ma loai 167</t>
        </r>
      </text>
    </comment>
    <comment ref="I33" authorId="0" shapeId="0">
      <text>
        <r>
          <rPr>
            <b/>
            <sz val="9"/>
            <color indexed="81"/>
            <rFont val="Tahoma"/>
            <family val="2"/>
          </rPr>
          <t>TCKHQ7:</t>
        </r>
        <r>
          <rPr>
            <sz val="9"/>
            <color indexed="81"/>
            <rFont val="Tahoma"/>
            <family val="2"/>
          </rPr>
          <t xml:space="preserve">
ktra dt theo gcn</t>
        </r>
      </text>
    </comment>
  </commentList>
</comments>
</file>

<file path=xl/comments5.xml><?xml version="1.0" encoding="utf-8"?>
<comments xmlns="http://schemas.openxmlformats.org/spreadsheetml/2006/main">
  <authors>
    <author>TCKHQ7</author>
    <author>nthloan.q7</author>
    <author>nguyettta.q7</author>
    <author>Vu Thi Nhiem</author>
  </authors>
  <commentList>
    <comment ref="E21" authorId="0" shapeId="0">
      <text>
        <r>
          <rPr>
            <b/>
            <sz val="9"/>
            <color indexed="81"/>
            <rFont val="Tahoma"/>
            <family val="2"/>
          </rPr>
          <t>TCKHQ7:</t>
        </r>
        <r>
          <rPr>
            <sz val="9"/>
            <color indexed="81"/>
            <rFont val="Tahoma"/>
            <family val="2"/>
          </rPr>
          <t xml:space="preserve">
DT ĐẤT THEO GCN HAY 1478 (THAY GIONG DT 1478)</t>
        </r>
      </text>
    </comment>
    <comment ref="G21" authorId="0" shapeId="0">
      <text>
        <r>
          <rPr>
            <b/>
            <sz val="9"/>
            <color indexed="81"/>
            <rFont val="Tahoma"/>
            <family val="2"/>
          </rPr>
          <t>TCKHQ7:</t>
        </r>
        <r>
          <rPr>
            <sz val="9"/>
            <color indexed="81"/>
            <rFont val="Tahoma"/>
            <family val="2"/>
          </rPr>
          <t xml:space="preserve">
GHI THEO CHU TRUONG DAU TU DA KKTSLV</t>
        </r>
      </text>
    </comment>
    <comment ref="E23" authorId="0" shapeId="0">
      <text/>
    </comment>
    <comment ref="E24" authorId="0" shapeId="0">
      <text>
        <r>
          <rPr>
            <b/>
            <sz val="9"/>
            <color indexed="81"/>
            <rFont val="Tahoma"/>
            <family val="2"/>
          </rPr>
          <t>TCKHQ7:</t>
        </r>
        <r>
          <rPr>
            <sz val="9"/>
            <color indexed="81"/>
            <rFont val="Tahoma"/>
            <family val="2"/>
          </rPr>
          <t xml:space="preserve">
DT ghi theo CV số 3169/UBND-TM ngày 4/7/2014 của UBND TP</t>
        </r>
      </text>
    </comment>
    <comment ref="G24" authorId="1" shapeId="0">
      <text>
        <r>
          <rPr>
            <b/>
            <sz val="9"/>
            <color indexed="81"/>
            <rFont val="Tahoma"/>
            <family val="2"/>
          </rPr>
          <t>nthloan.q7:</t>
        </r>
        <r>
          <rPr>
            <sz val="9"/>
            <color indexed="81"/>
            <rFont val="Tahoma"/>
            <family val="2"/>
          </rPr>
          <t xml:space="preserve">
Ghi theo KH số 6313/KH-UBND ngày 27/12/2019 của UBND quận 7 về KH đầu tư công năm 2020</t>
        </r>
      </text>
    </comment>
    <comment ref="I24" authorId="0" shapeId="0">
      <text>
        <r>
          <rPr>
            <b/>
            <sz val="9"/>
            <color indexed="81"/>
            <rFont val="Tahoma"/>
            <family val="2"/>
          </rPr>
          <t>TCKHQ7:</t>
        </r>
        <r>
          <rPr>
            <sz val="9"/>
            <color indexed="81"/>
            <rFont val="Tahoma"/>
            <family val="2"/>
          </rPr>
          <t xml:space="preserve">
CAP NHAT BVHT</t>
        </r>
      </text>
    </comment>
    <comment ref="G28" authorId="1" shapeId="0">
      <text>
        <r>
          <rPr>
            <b/>
            <sz val="9"/>
            <color indexed="81"/>
            <rFont val="Tahoma"/>
            <family val="2"/>
          </rPr>
          <t>nthloan.q7:</t>
        </r>
        <r>
          <rPr>
            <sz val="9"/>
            <color indexed="81"/>
            <rFont val="Tahoma"/>
            <family val="2"/>
          </rPr>
          <t xml:space="preserve">
DTSXD GHI THEO QĐ số 4461/QĐ-UBND ngày 27/12/2018 v/v phê duyệt điều chin3nh BCKTKT ĐTXD và KHLCNT công trỉnh xây dựng Trụ sở HCCB</t>
        </r>
      </text>
    </comment>
    <comment ref="G29" authorId="1" shapeId="0">
      <text>
        <r>
          <rPr>
            <b/>
            <sz val="9"/>
            <color indexed="81"/>
            <rFont val="Tahoma"/>
            <family val="2"/>
          </rPr>
          <t>nthloan.q7:</t>
        </r>
        <r>
          <rPr>
            <sz val="9"/>
            <color indexed="81"/>
            <rFont val="Tahoma"/>
            <family val="2"/>
          </rPr>
          <t xml:space="preserve">
DTSXD: ghi theo QĐ số 3448/QĐ-UBND ngày 28/10/2019 của UBND quận 7 v/v phê duyệt báo cáo KTKT đầu tư xây dựng và KH lựa chọn nhà thầu công trình Cải tạo nâng cấp Nhà thiếu nhi thành Trụ sở Quận Đoàn, phường TTĐ, Q7</t>
        </r>
      </text>
    </comment>
    <comment ref="E32" authorId="0" shapeId="0">
      <text>
        <r>
          <rPr>
            <b/>
            <sz val="9"/>
            <color indexed="81"/>
            <rFont val="Tahoma"/>
            <family val="2"/>
          </rPr>
          <t>TCKHQ7:</t>
        </r>
        <r>
          <rPr>
            <sz val="9"/>
            <color indexed="81"/>
            <rFont val="Tahoma"/>
            <family val="2"/>
          </rPr>
          <t xml:space="preserve">
DT 1478: 833M2</t>
        </r>
      </text>
    </comment>
    <comment ref="G32" authorId="0" shapeId="0">
      <text>
        <r>
          <rPr>
            <b/>
            <sz val="9"/>
            <color indexed="81"/>
            <rFont val="Tahoma"/>
            <family val="2"/>
          </rPr>
          <t>TCKHQ7:</t>
        </r>
        <r>
          <rPr>
            <sz val="9"/>
            <color indexed="81"/>
            <rFont val="Tahoma"/>
            <family val="2"/>
          </rPr>
          <t xml:space="preserve">
Diều chỉnh diện tích sàn xây dựng theo QĐ số 3491/QĐ-UBND ngày 30/10/2019 của UBND quận 7 V/V điều chỉnh dự án Cải tạo, nâng cấp trụ sở UBND phường Phú Mỹ</t>
        </r>
      </text>
    </comment>
    <comment ref="G34" authorId="2" shapeId="0">
      <text>
        <r>
          <rPr>
            <b/>
            <sz val="9"/>
            <color indexed="81"/>
            <rFont val="Tahoma"/>
            <family val="2"/>
          </rPr>
          <t>nguyettta.q7:</t>
        </r>
        <r>
          <rPr>
            <sz val="9"/>
            <color indexed="81"/>
            <rFont val="Tahoma"/>
            <family val="2"/>
          </rPr>
          <t xml:space="preserve">
Ghi theo bảng ghi chú giải thửa do phường cung cấp
</t>
        </r>
      </text>
    </comment>
    <comment ref="C36" authorId="0" shapeId="0">
      <text>
        <r>
          <rPr>
            <b/>
            <sz val="9"/>
            <color indexed="81"/>
            <rFont val="Tahoma"/>
            <family val="2"/>
          </rPr>
          <t>TCKHQ7:</t>
        </r>
        <r>
          <rPr>
            <sz val="9"/>
            <color indexed="81"/>
            <rFont val="Tahoma"/>
            <family val="2"/>
          </rPr>
          <t xml:space="preserve">
ktra dia chi nay hinh nhu 59 CD9</t>
        </r>
      </text>
    </comment>
    <comment ref="E36" authorId="0" shapeId="0">
      <text>
        <r>
          <rPr>
            <b/>
            <sz val="9"/>
            <color indexed="81"/>
            <rFont val="Tahoma"/>
            <family val="2"/>
          </rPr>
          <t>TCKHQ7:</t>
        </r>
        <r>
          <rPr>
            <sz val="9"/>
            <color indexed="81"/>
            <rFont val="Tahoma"/>
            <family val="2"/>
          </rPr>
          <t xml:space="preserve">
kiem tra sao dien tich nhieu vay PA1478 CO 122M2</t>
        </r>
      </text>
    </comment>
    <comment ref="G36" authorId="0" shapeId="0">
      <text>
        <r>
          <rPr>
            <b/>
            <sz val="9"/>
            <color indexed="81"/>
            <rFont val="Tahoma"/>
            <family val="2"/>
          </rPr>
          <t>TCKHQ7:</t>
        </r>
        <r>
          <rPr>
            <sz val="9"/>
            <color indexed="81"/>
            <rFont val="Tahoma"/>
            <family val="2"/>
          </rPr>
          <t xml:space="preserve">
kiem tra sao dien tich nhieu vay PA1478 CO 122M2</t>
        </r>
      </text>
    </comment>
    <comment ref="C38" authorId="0" shapeId="0">
      <text>
        <r>
          <rPr>
            <b/>
            <sz val="9"/>
            <color indexed="81"/>
            <rFont val="Tahoma"/>
            <family val="2"/>
          </rPr>
          <t>TCKHQ7:</t>
        </r>
        <r>
          <rPr>
            <sz val="9"/>
            <color indexed="81"/>
            <rFont val="Tahoma"/>
            <family val="2"/>
          </rPr>
          <t xml:space="preserve">
xem lai duong CD9 hay PHLau</t>
        </r>
      </text>
    </comment>
    <comment ref="E38" authorId="2" shapeId="0">
      <text>
        <r>
          <rPr>
            <b/>
            <sz val="9"/>
            <color indexed="81"/>
            <rFont val="Tahoma"/>
            <family val="2"/>
          </rPr>
          <t>nguyettta.q7:</t>
        </r>
        <r>
          <rPr>
            <sz val="9"/>
            <color indexed="81"/>
            <rFont val="Tahoma"/>
            <family val="2"/>
          </rPr>
          <t xml:space="preserve">
ghi theo BVHTVT số 01-01/HĐ-2021  do Công Ty TNHH Đo đạc- xây dựng tiến vương ngày 16/3/2021</t>
        </r>
      </text>
    </comment>
    <comment ref="G38" authorId="2" shapeId="0">
      <text>
        <r>
          <rPr>
            <b/>
            <sz val="9"/>
            <color indexed="81"/>
            <rFont val="Tahoma"/>
            <family val="2"/>
          </rPr>
          <t>nguyettta.q7:</t>
        </r>
        <r>
          <rPr>
            <sz val="9"/>
            <color indexed="81"/>
            <rFont val="Tahoma"/>
            <family val="2"/>
          </rPr>
          <t xml:space="preserve">
ghi theo BVHTVT số 01-01/HĐ-2021  do Công Ty TNHH Đo đạc- xây dựng tiến vương ngày 16/3/2021</t>
        </r>
      </text>
    </comment>
    <comment ref="C41" authorId="0" shapeId="0">
      <text>
        <r>
          <rPr>
            <b/>
            <sz val="9"/>
            <color indexed="81"/>
            <rFont val="Tahoma"/>
            <family val="2"/>
          </rPr>
          <t>TCKHQ7:</t>
        </r>
        <r>
          <rPr>
            <sz val="9"/>
            <color indexed="81"/>
            <rFont val="Tahoma"/>
            <family val="2"/>
          </rPr>
          <t xml:space="preserve">
KIEM TRA DIA CHI 502/48 THUOC BINH THUAN SAO LAI PHUONG PHU THUAN</t>
        </r>
      </text>
    </comment>
    <comment ref="C43" authorId="0" shapeId="0">
      <text>
        <r>
          <rPr>
            <b/>
            <sz val="9"/>
            <color indexed="81"/>
            <rFont val="Tahoma"/>
            <family val="2"/>
          </rPr>
          <t>TCKHQ7:</t>
        </r>
        <r>
          <rPr>
            <sz val="9"/>
            <color indexed="81"/>
            <rFont val="Tahoma"/>
            <family val="2"/>
          </rPr>
          <t xml:space="preserve">
KIEM TRA DIA CHI NAY LVBEN THUOC P.BINH THUAN SAO LAI PHUONG PHU THUAN</t>
        </r>
      </text>
    </comment>
    <comment ref="C52" authorId="0" shapeId="0">
      <text>
        <r>
          <rPr>
            <b/>
            <sz val="9"/>
            <color indexed="81"/>
            <rFont val="Tahoma"/>
            <family val="2"/>
          </rPr>
          <t>TCKHQ7:</t>
        </r>
        <r>
          <rPr>
            <sz val="9"/>
            <color indexed="81"/>
            <rFont val="Tahoma"/>
            <family val="2"/>
          </rPr>
          <t xml:space="preserve">
kiem tra co nam trong LG ko sao lpai khoi 167?</t>
        </r>
      </text>
    </comment>
    <comment ref="C62" authorId="3" shapeId="0">
      <text>
        <r>
          <rPr>
            <b/>
            <sz val="9"/>
            <color indexed="81"/>
            <rFont val="Tahoma"/>
            <family val="2"/>
          </rPr>
          <t>Vu Thi Nhiem:</t>
        </r>
        <r>
          <rPr>
            <sz val="9"/>
            <color indexed="81"/>
            <rFont val="Tahoma"/>
            <family val="2"/>
          </rPr>
          <t xml:space="preserve">
1478: THỬA 107 TỜ SỐ 5</t>
        </r>
      </text>
    </comment>
    <comment ref="C64" authorId="3" shapeId="0">
      <text>
        <r>
          <rPr>
            <b/>
            <sz val="9"/>
            <color indexed="81"/>
            <rFont val="Tahoma"/>
            <family val="2"/>
          </rPr>
          <t>Vu Thi Nhiem:</t>
        </r>
        <r>
          <rPr>
            <sz val="9"/>
            <color indexed="81"/>
            <rFont val="Tahoma"/>
            <family val="2"/>
          </rPr>
          <t xml:space="preserve">
1478: THỬA 133 TỜ 12 </t>
        </r>
      </text>
    </comment>
    <comment ref="C66" authorId="0" shapeId="0">
      <text>
        <r>
          <rPr>
            <b/>
            <sz val="9"/>
            <color indexed="81"/>
            <rFont val="Tahoma"/>
            <family val="2"/>
          </rPr>
          <t>TCKHQ7:</t>
        </r>
        <r>
          <rPr>
            <sz val="9"/>
            <color indexed="81"/>
            <rFont val="Tahoma"/>
            <family val="2"/>
          </rPr>
          <t xml:space="preserve">
ktra lai sao o day 7 can ho? Theo 1478</t>
        </r>
      </text>
    </comment>
    <comment ref="C69" authorId="1" shapeId="0">
      <text>
        <r>
          <rPr>
            <b/>
            <sz val="9"/>
            <color indexed="81"/>
            <rFont val="Tahoma"/>
            <family val="2"/>
          </rPr>
          <t>nthloan.q7:</t>
        </r>
        <r>
          <rPr>
            <sz val="9"/>
            <color indexed="81"/>
            <rFont val="Tahoma"/>
            <family val="2"/>
          </rPr>
          <t xml:space="preserve">
giấy chứng nhận nhà số 6273/CN-UBND ngày 15/11/2017 của UBND quận 7</t>
        </r>
      </text>
    </comment>
    <comment ref="C70" authorId="0" shapeId="0">
      <text>
        <r>
          <rPr>
            <b/>
            <sz val="9"/>
            <color indexed="81"/>
            <rFont val="Tahoma"/>
            <family val="2"/>
          </rPr>
          <t>TCKHQ7:</t>
        </r>
        <r>
          <rPr>
            <sz val="9"/>
            <color indexed="81"/>
            <rFont val="Tahoma"/>
            <family val="2"/>
          </rPr>
          <t xml:space="preserve">
nvh cong dong: 186,9m2; vpkp3: 59,8</t>
        </r>
      </text>
    </comment>
    <comment ref="I70" authorId="0" shapeId="0">
      <text>
        <r>
          <rPr>
            <b/>
            <sz val="9"/>
            <color indexed="81"/>
            <rFont val="Tahoma"/>
            <family val="2"/>
          </rPr>
          <t>TCKHQ7:</t>
        </r>
        <r>
          <rPr>
            <sz val="9"/>
            <color indexed="81"/>
            <rFont val="Tahoma"/>
            <family val="2"/>
          </rPr>
          <t xml:space="preserve">
KIEM TRA SAO 2 GCN CAP CHO DV NAO</t>
        </r>
      </text>
    </comment>
    <comment ref="C71" authorId="0" shapeId="0">
      <text>
        <r>
          <rPr>
            <b/>
            <sz val="9"/>
            <color indexed="81"/>
            <rFont val="Tahoma"/>
            <family val="2"/>
          </rPr>
          <t>TCKHQ7:</t>
        </r>
        <r>
          <rPr>
            <sz val="9"/>
            <color indexed="81"/>
            <rFont val="Tahoma"/>
            <family val="2"/>
          </rPr>
          <t xml:space="preserve">
MN HSEN CS2</t>
        </r>
      </text>
    </comment>
    <comment ref="C72" authorId="1" shapeId="0">
      <text>
        <r>
          <rPr>
            <b/>
            <sz val="9"/>
            <color indexed="81"/>
            <rFont val="Tahoma"/>
            <family val="2"/>
          </rPr>
          <t>nthloan.q7:</t>
        </r>
        <r>
          <rPr>
            <sz val="9"/>
            <color indexed="81"/>
            <rFont val="Tahoma"/>
            <family val="2"/>
          </rPr>
          <t xml:space="preserve">
giấy chứng nhận nhà số 6273/CN-UBND ngày 15/11/2017 của UBND quận 7</t>
        </r>
      </text>
    </comment>
    <comment ref="E76" authorId="2" shapeId="0">
      <text>
        <r>
          <rPr>
            <b/>
            <sz val="9"/>
            <color indexed="81"/>
            <rFont val="Tahoma"/>
            <family val="2"/>
          </rPr>
          <t>nguyettta.q7:</t>
        </r>
        <r>
          <rPr>
            <sz val="9"/>
            <color indexed="81"/>
            <rFont val="Tahoma"/>
            <family val="2"/>
          </rPr>
          <t xml:space="preserve">
phuong ghi DT đất là 817,75. diện tích theo GCN là 2.062,3 m2
</t>
        </r>
      </text>
    </comment>
    <comment ref="G76" authorId="2" shapeId="0">
      <text>
        <r>
          <rPr>
            <b/>
            <sz val="9"/>
            <color indexed="81"/>
            <rFont val="Tahoma"/>
            <family val="2"/>
          </rPr>
          <t>nguyettta.q7:</t>
        </r>
        <r>
          <rPr>
            <sz val="9"/>
            <color indexed="81"/>
            <rFont val="Tahoma"/>
            <family val="2"/>
          </rPr>
          <t xml:space="preserve">
phương ghi DT sàn là 1.683,34m2 nhung chưa cung cấp CSPL
</t>
        </r>
      </text>
    </comment>
    <comment ref="E77" authorId="2" shapeId="0">
      <text>
        <r>
          <rPr>
            <b/>
            <sz val="9"/>
            <color indexed="81"/>
            <rFont val="Tahoma"/>
            <family val="2"/>
          </rPr>
          <t>nguyettta.q7:</t>
        </r>
        <r>
          <rPr>
            <sz val="9"/>
            <color indexed="81"/>
            <rFont val="Tahoma"/>
            <family val="2"/>
          </rPr>
          <t xml:space="preserve">
phuong ghi DT đất là 817,75. diện tích theo GCN là 2.062,3 m2
</t>
        </r>
      </text>
    </comment>
    <comment ref="G77" authorId="2" shapeId="0">
      <text>
        <r>
          <rPr>
            <b/>
            <sz val="9"/>
            <color indexed="81"/>
            <rFont val="Tahoma"/>
            <family val="2"/>
          </rPr>
          <t>nguyettta.q7:</t>
        </r>
        <r>
          <rPr>
            <sz val="9"/>
            <color indexed="81"/>
            <rFont val="Tahoma"/>
            <family val="2"/>
          </rPr>
          <t xml:space="preserve">
phương ghi DT sàn là 1.683,34m2 nhung chưa cung cấp CSPL
</t>
        </r>
      </text>
    </comment>
    <comment ref="E78" authorId="2" shapeId="0">
      <text>
        <r>
          <rPr>
            <b/>
            <sz val="9"/>
            <color indexed="81"/>
            <rFont val="Tahoma"/>
            <family val="2"/>
          </rPr>
          <t>nguyettta.q7:</t>
        </r>
        <r>
          <rPr>
            <sz val="9"/>
            <color indexed="81"/>
            <rFont val="Tahoma"/>
            <family val="2"/>
          </rPr>
          <t xml:space="preserve">
phuong ghi DT đất là 817,75. diện tích theo GCN là 2.062,3 m2
</t>
        </r>
      </text>
    </comment>
    <comment ref="G78" authorId="2" shapeId="0">
      <text>
        <r>
          <rPr>
            <b/>
            <sz val="9"/>
            <color indexed="81"/>
            <rFont val="Tahoma"/>
            <family val="2"/>
          </rPr>
          <t>nguyettta.q7:</t>
        </r>
        <r>
          <rPr>
            <sz val="9"/>
            <color indexed="81"/>
            <rFont val="Tahoma"/>
            <family val="2"/>
          </rPr>
          <t xml:space="preserve">
phương ghi DT sàn là 1.683,34m2 nhung chưa cung cấp CSPL
</t>
        </r>
      </text>
    </comment>
    <comment ref="E79" authorId="2" shapeId="0">
      <text>
        <r>
          <rPr>
            <b/>
            <sz val="9"/>
            <color indexed="81"/>
            <rFont val="Tahoma"/>
            <family val="2"/>
          </rPr>
          <t>nguyettta.q7:</t>
        </r>
        <r>
          <rPr>
            <sz val="9"/>
            <color indexed="81"/>
            <rFont val="Tahoma"/>
            <family val="2"/>
          </rPr>
          <t xml:space="preserve">
phuong ghi DT đất là 817,75. diện tích theo GCN là 2.062,3 m2
</t>
        </r>
      </text>
    </comment>
    <comment ref="G79" authorId="2" shapeId="0">
      <text>
        <r>
          <rPr>
            <b/>
            <sz val="9"/>
            <color indexed="81"/>
            <rFont val="Tahoma"/>
            <family val="2"/>
          </rPr>
          <t>nguyettta.q7:</t>
        </r>
        <r>
          <rPr>
            <sz val="9"/>
            <color indexed="81"/>
            <rFont val="Tahoma"/>
            <family val="2"/>
          </rPr>
          <t xml:space="preserve">
phương ghi DT sàn là 1.683,34m2 nhung chưa cung cấp CSPL
</t>
        </r>
      </text>
    </comment>
    <comment ref="E80" authorId="2" shapeId="0">
      <text>
        <r>
          <rPr>
            <b/>
            <sz val="9"/>
            <color indexed="81"/>
            <rFont val="Tahoma"/>
            <family val="2"/>
          </rPr>
          <t>nguyettta.q7:</t>
        </r>
        <r>
          <rPr>
            <sz val="9"/>
            <color indexed="81"/>
            <rFont val="Tahoma"/>
            <family val="2"/>
          </rPr>
          <t xml:space="preserve">
phuong ghi DT đất là 817,75. diện tích theo GCN là 2.062,3 m2
</t>
        </r>
      </text>
    </comment>
    <comment ref="G80" authorId="2" shapeId="0">
      <text>
        <r>
          <rPr>
            <b/>
            <sz val="9"/>
            <color indexed="81"/>
            <rFont val="Tahoma"/>
            <family val="2"/>
          </rPr>
          <t>nguyettta.q7:</t>
        </r>
        <r>
          <rPr>
            <sz val="9"/>
            <color indexed="81"/>
            <rFont val="Tahoma"/>
            <family val="2"/>
          </rPr>
          <t xml:space="preserve">
phương ghi DT sàn là 1.683,34m2 nhung chưa cung cấp CSPL
</t>
        </r>
      </text>
    </comment>
    <comment ref="E81" authorId="2" shapeId="0">
      <text>
        <r>
          <rPr>
            <b/>
            <sz val="9"/>
            <color indexed="81"/>
            <rFont val="Tahoma"/>
            <family val="2"/>
          </rPr>
          <t>nguyettta.q7:</t>
        </r>
        <r>
          <rPr>
            <sz val="9"/>
            <color indexed="81"/>
            <rFont val="Tahoma"/>
            <family val="2"/>
          </rPr>
          <t xml:space="preserve">
phuong ghi DT đất là 817,75. diện tích theo GCN là 2.062,3 m2
</t>
        </r>
      </text>
    </comment>
    <comment ref="G81" authorId="2" shapeId="0">
      <text>
        <r>
          <rPr>
            <b/>
            <sz val="9"/>
            <color indexed="81"/>
            <rFont val="Tahoma"/>
            <family val="2"/>
          </rPr>
          <t>nguyettta.q7:</t>
        </r>
        <r>
          <rPr>
            <sz val="9"/>
            <color indexed="81"/>
            <rFont val="Tahoma"/>
            <family val="2"/>
          </rPr>
          <t xml:space="preserve">
phương ghi DT sàn là 1.683,34m2 nhung chưa cung cấp CSPL
</t>
        </r>
      </text>
    </comment>
    <comment ref="E82" authorId="2" shapeId="0">
      <text>
        <r>
          <rPr>
            <b/>
            <sz val="9"/>
            <color indexed="81"/>
            <rFont val="Tahoma"/>
            <family val="2"/>
          </rPr>
          <t>nguyettta.q7:</t>
        </r>
        <r>
          <rPr>
            <sz val="9"/>
            <color indexed="81"/>
            <rFont val="Tahoma"/>
            <family val="2"/>
          </rPr>
          <t xml:space="preserve">
phuong ghi DT đất là 817,75. diện tích theo GCN là 2.062,3 m2
</t>
        </r>
      </text>
    </comment>
    <comment ref="G82" authorId="2" shapeId="0">
      <text>
        <r>
          <rPr>
            <b/>
            <sz val="9"/>
            <color indexed="81"/>
            <rFont val="Tahoma"/>
            <family val="2"/>
          </rPr>
          <t>nguyettta.q7:</t>
        </r>
        <r>
          <rPr>
            <sz val="9"/>
            <color indexed="81"/>
            <rFont val="Tahoma"/>
            <family val="2"/>
          </rPr>
          <t xml:space="preserve">
phương ghi DT sàn là 1.683,34m2 nhung chưa cung cấp CSPL
</t>
        </r>
      </text>
    </comment>
    <comment ref="C85" authorId="0" shapeId="0">
      <text>
        <r>
          <rPr>
            <b/>
            <sz val="9"/>
            <color indexed="81"/>
            <rFont val="Tahoma"/>
            <family val="2"/>
          </rPr>
          <t>TCKHQ7:</t>
        </r>
        <r>
          <rPr>
            <sz val="9"/>
            <color indexed="81"/>
            <rFont val="Tahoma"/>
            <family val="2"/>
          </rPr>
          <t xml:space="preserve">
TONG DT 96,2. TROMG DO 70,6 CHUA CAP GIAY</t>
        </r>
      </text>
    </comment>
    <comment ref="I85" authorId="0" shapeId="0">
      <text>
        <r>
          <rPr>
            <b/>
            <sz val="9"/>
            <color indexed="81"/>
            <rFont val="Tahoma"/>
            <family val="2"/>
          </rPr>
          <t>TCKHQ7:</t>
        </r>
        <r>
          <rPr>
            <sz val="9"/>
            <color indexed="81"/>
            <rFont val="Tahoma"/>
            <family val="2"/>
          </rPr>
          <t xml:space="preserve">
QD 5570 CHI MOI CAP 25,6M2</t>
        </r>
      </text>
    </comment>
    <comment ref="C92" authorId="0" shapeId="0">
      <text>
        <r>
          <rPr>
            <b/>
            <sz val="9"/>
            <color indexed="81"/>
            <rFont val="Tahoma"/>
            <family val="2"/>
          </rPr>
          <t>TCKHQ7:</t>
        </r>
        <r>
          <rPr>
            <sz val="9"/>
            <color indexed="81"/>
            <rFont val="Tahoma"/>
            <family val="2"/>
          </rPr>
          <t xml:space="preserve">
Kiem tra Phuong con bao cao ko ma loai 167</t>
        </r>
      </text>
    </comment>
    <comment ref="G94" authorId="2" shapeId="0">
      <text>
        <r>
          <rPr>
            <b/>
            <sz val="9"/>
            <color indexed="81"/>
            <rFont val="Tahoma"/>
            <family val="2"/>
          </rPr>
          <t>nguyettta.q7:</t>
        </r>
        <r>
          <rPr>
            <sz val="9"/>
            <color indexed="81"/>
            <rFont val="Tahoma"/>
            <family val="2"/>
          </rPr>
          <t xml:space="preserve">
phương ghi 946,8m2
nhưng chưa cung cấp CSPL
</t>
        </r>
      </text>
    </comment>
    <comment ref="C96" authorId="0" shapeId="0">
      <text>
        <r>
          <rPr>
            <b/>
            <sz val="9"/>
            <color indexed="81"/>
            <rFont val="Tahoma"/>
            <family val="2"/>
          </rPr>
          <t>TCKHQ7:</t>
        </r>
        <r>
          <rPr>
            <sz val="9"/>
            <color indexed="81"/>
            <rFont val="Tahoma"/>
            <family val="2"/>
          </rPr>
          <t xml:space="preserve">
ktra dia chi nay sao khac 1478</t>
        </r>
      </text>
    </comment>
    <comment ref="C105" authorId="0" shapeId="0">
      <text>
        <r>
          <rPr>
            <b/>
            <sz val="9"/>
            <color indexed="81"/>
            <rFont val="Tahoma"/>
            <family val="2"/>
          </rPr>
          <t>TCKHQ7:</t>
        </r>
        <r>
          <rPr>
            <sz val="9"/>
            <color indexed="81"/>
            <rFont val="Tahoma"/>
            <family val="2"/>
          </rPr>
          <t xml:space="preserve">
sao phan B da ke khai chua duyet lai co dia chi nay nua</t>
        </r>
      </text>
    </comment>
    <comment ref="C127" authorId="0" shapeId="0">
      <text>
        <r>
          <rPr>
            <b/>
            <sz val="9"/>
            <color indexed="81"/>
            <rFont val="Tahoma"/>
            <family val="2"/>
          </rPr>
          <t>TCKHQ7:</t>
        </r>
        <r>
          <rPr>
            <sz val="9"/>
            <color indexed="81"/>
            <rFont val="Tahoma"/>
            <family val="2"/>
          </rPr>
          <t xml:space="preserve">
ktra dia chi nay sao khac 1478, va trung voi vpkp1?</t>
        </r>
      </text>
    </comment>
    <comment ref="C128" authorId="0" shapeId="0">
      <text>
        <r>
          <rPr>
            <b/>
            <sz val="9"/>
            <color indexed="81"/>
            <rFont val="Tahoma"/>
            <family val="2"/>
          </rPr>
          <t>TCKHQ7:</t>
        </r>
        <r>
          <rPr>
            <sz val="9"/>
            <color indexed="81"/>
            <rFont val="Tahoma"/>
            <family val="2"/>
          </rPr>
          <t xml:space="preserve">
ktra ky</t>
        </r>
      </text>
    </comment>
    <comment ref="L133" authorId="3" shapeId="0">
      <text>
        <r>
          <rPr>
            <b/>
            <sz val="9"/>
            <color indexed="81"/>
            <rFont val="Tahoma"/>
            <family val="2"/>
          </rPr>
          <t>Vu Thi Nhiem:</t>
        </r>
        <r>
          <rPr>
            <sz val="9"/>
            <color indexed="81"/>
            <rFont val="Tahoma"/>
            <family val="2"/>
          </rPr>
          <t xml:space="preserve">
</t>
        </r>
      </text>
    </comment>
    <comment ref="R133" authorId="3" shapeId="0">
      <text>
        <r>
          <rPr>
            <b/>
            <sz val="9"/>
            <color indexed="81"/>
            <rFont val="Tahoma"/>
            <family val="2"/>
          </rPr>
          <t>Vu Thi Nhiem:</t>
        </r>
        <r>
          <rPr>
            <sz val="9"/>
            <color indexed="81"/>
            <rFont val="Tahoma"/>
            <family val="2"/>
          </rPr>
          <t xml:space="preserve">
</t>
        </r>
      </text>
    </comment>
    <comment ref="C136" authorId="3" shapeId="0">
      <text>
        <r>
          <rPr>
            <b/>
            <sz val="9"/>
            <color indexed="81"/>
            <rFont val="Tahoma"/>
            <family val="2"/>
          </rPr>
          <t>Vu Thi Nhiem:</t>
        </r>
        <r>
          <rPr>
            <sz val="9"/>
            <color indexed="81"/>
            <rFont val="Tahoma"/>
            <family val="2"/>
          </rPr>
          <t xml:space="preserve">
đ/c theo dõi cũ: số 11/53 NTT</t>
        </r>
      </text>
    </comment>
    <comment ref="C138" authorId="1" shapeId="0">
      <text>
        <r>
          <rPr>
            <b/>
            <sz val="9"/>
            <color indexed="81"/>
            <rFont val="Tahoma"/>
            <family val="2"/>
          </rPr>
          <t>nthloan.q7:</t>
        </r>
        <r>
          <rPr>
            <sz val="9"/>
            <color indexed="81"/>
            <rFont val="Tahoma"/>
            <family val="2"/>
          </rPr>
          <t xml:space="preserve">
</t>
        </r>
      </text>
    </comment>
    <comment ref="C143" authorId="0" shapeId="0">
      <text>
        <r>
          <rPr>
            <b/>
            <sz val="9"/>
            <color indexed="81"/>
            <rFont val="Tahoma"/>
            <family val="2"/>
          </rPr>
          <t>TCKHQ7:</t>
        </r>
        <r>
          <rPr>
            <sz val="9"/>
            <color indexed="81"/>
            <rFont val="Tahoma"/>
            <family val="2"/>
          </rPr>
          <t xml:space="preserve">
KTRA DC VA DT CUA 2 CS NAY HINH NHU LON QUA LAI 2 CS THEO 1478</t>
        </r>
      </text>
    </comment>
    <comment ref="C144" authorId="0" shapeId="0">
      <text>
        <r>
          <rPr>
            <b/>
            <sz val="9"/>
            <color indexed="81"/>
            <rFont val="Tahoma"/>
            <family val="2"/>
          </rPr>
          <t>TCKHQ7:</t>
        </r>
        <r>
          <rPr>
            <sz val="9"/>
            <color indexed="81"/>
            <rFont val="Tahoma"/>
            <family val="2"/>
          </rPr>
          <t xml:space="preserve">
KTRA DC VA DT CUA 2 CS NAY HINH NHU LON QUA LAI 2 CS THEO 1478</t>
        </r>
      </text>
    </comment>
    <comment ref="C148" authorId="3" shapeId="0">
      <text>
        <r>
          <rPr>
            <b/>
            <sz val="9"/>
            <color indexed="81"/>
            <rFont val="Tahoma"/>
            <family val="2"/>
          </rPr>
          <t>Vu Thi Nhiem:</t>
        </r>
        <r>
          <rPr>
            <sz val="9"/>
            <color indexed="81"/>
            <rFont val="Tahoma"/>
            <family val="2"/>
          </rPr>
          <t xml:space="preserve">
cũ: 35/5 Khu phố 1
cập nhật theo QĐ 5570</t>
        </r>
      </text>
    </comment>
    <comment ref="C158" authorId="0" shapeId="0">
      <text>
        <r>
          <rPr>
            <b/>
            <sz val="9"/>
            <color indexed="81"/>
            <rFont val="Tahoma"/>
            <family val="2"/>
          </rPr>
          <t>TCKHQ7:</t>
        </r>
        <r>
          <rPr>
            <sz val="9"/>
            <color indexed="81"/>
            <rFont val="Tahoma"/>
            <family val="2"/>
          </rPr>
          <t xml:space="preserve">
hoi chu thap do: 220,1m2; tyt tan phu cu: 343m2</t>
        </r>
      </text>
    </comment>
    <comment ref="C161" authorId="0" shapeId="0">
      <text>
        <r>
          <rPr>
            <b/>
            <sz val="9"/>
            <color indexed="81"/>
            <rFont val="Tahoma"/>
            <family val="2"/>
          </rPr>
          <t>TCKHQ7:</t>
        </r>
        <r>
          <rPr>
            <sz val="9"/>
            <color indexed="81"/>
            <rFont val="Tahoma"/>
            <family val="2"/>
          </rPr>
          <t xml:space="preserve">
NAM CHUNG KHUON VIEN KPKP1 PHUONG TAN HUNG</t>
        </r>
      </text>
    </comment>
    <comment ref="C176" authorId="0" shapeId="0">
      <text>
        <r>
          <rPr>
            <b/>
            <sz val="9"/>
            <color indexed="81"/>
            <rFont val="Tahoma"/>
            <family val="2"/>
          </rPr>
          <t>TCKHQ7:</t>
        </r>
        <r>
          <rPr>
            <sz val="9"/>
            <color indexed="81"/>
            <rFont val="Tahoma"/>
            <family val="2"/>
          </rPr>
          <t xml:space="preserve">
kiem tra lai dia chi nay</t>
        </r>
      </text>
    </comment>
    <comment ref="E179" authorId="0" shapeId="0">
      <text>
        <r>
          <rPr>
            <b/>
            <sz val="9"/>
            <color indexed="81"/>
            <rFont val="Tahoma"/>
            <family val="2"/>
          </rPr>
          <t>TCKHQ7:</t>
        </r>
        <r>
          <rPr>
            <sz val="9"/>
            <color indexed="81"/>
            <rFont val="Tahoma"/>
            <family val="2"/>
          </rPr>
          <t xml:space="preserve">
HĐ thue la 692,8m2; vo pạm LG: 81,6M2</t>
        </r>
      </text>
    </comment>
    <comment ref="E180" authorId="1" shapeId="0">
      <text>
        <r>
          <rPr>
            <b/>
            <sz val="9"/>
            <color indexed="81"/>
            <rFont val="Tahoma"/>
            <family val="2"/>
          </rPr>
          <t>nthloan.q7:</t>
        </r>
        <r>
          <rPr>
            <sz val="9"/>
            <color indexed="81"/>
            <rFont val="Tahoma"/>
            <family val="2"/>
          </rPr>
          <t xml:space="preserve">
DTĐ: 14.867,5M2; DT 8.881,8M2: THUE DAT 50 NAM; DT LG 1.090.4M2: TẠM THỜI CHO THUÊ ĐẤT ĐỂ SD THEO HT CHO DEN KHI NN THUC HIEN QH, CTY PHAI CHAP HANH GIAI THOA; DT 4.895,3M2 NẰM HÀNH LANG AN TOÁN SÔNG NHÀ BÈ: CTY DVCI TẠM THỜI SD, BV MT</t>
        </r>
      </text>
    </comment>
    <comment ref="G180" authorId="3" shapeId="0">
      <text>
        <r>
          <rPr>
            <b/>
            <sz val="9"/>
            <color indexed="81"/>
            <rFont val="Tahoma"/>
            <family val="2"/>
          </rPr>
          <t>Vu Thi Nhiem:</t>
        </r>
        <r>
          <rPr>
            <sz val="9"/>
            <color indexed="81"/>
            <rFont val="Tahoma"/>
            <family val="2"/>
          </rPr>
          <t xml:space="preserve">
ghi theo qđ 4190/QĐ-UBND ngày07/8/2017
</t>
        </r>
      </text>
    </comment>
    <comment ref="I180" authorId="3" shapeId="0">
      <text>
        <r>
          <rPr>
            <b/>
            <sz val="9"/>
            <color indexed="81"/>
            <rFont val="Tahoma"/>
            <family val="2"/>
          </rPr>
          <t>Vu Thi Nhiem:</t>
        </r>
        <r>
          <rPr>
            <sz val="9"/>
            <color indexed="81"/>
            <rFont val="Tahoma"/>
            <family val="2"/>
          </rPr>
          <t xml:space="preserve">
Ghi theo GCN hiện có
</t>
        </r>
      </text>
    </comment>
    <comment ref="E181" authorId="1" shapeId="0">
      <text>
        <r>
          <rPr>
            <b/>
            <sz val="9"/>
            <color indexed="81"/>
            <rFont val="Tahoma"/>
            <family val="2"/>
          </rPr>
          <t>nthloan.q7:</t>
        </r>
        <r>
          <rPr>
            <sz val="9"/>
            <color indexed="81"/>
            <rFont val="Tahoma"/>
            <family val="2"/>
          </rPr>
          <t xml:space="preserve">
DT thue dat: 899,4m2; DT LG: 299,4M2 THUE DAT NGAN HAN HANG NAM CHO DEN KHI NN THUC HIEN QH MO RONG DUONG</t>
        </r>
      </text>
    </comment>
    <comment ref="G181" authorId="3" shapeId="0">
      <text>
        <r>
          <rPr>
            <b/>
            <sz val="9"/>
            <color indexed="81"/>
            <rFont val="Tahoma"/>
            <family val="2"/>
          </rPr>
          <t>Vu Thi Nhiem:</t>
        </r>
        <r>
          <rPr>
            <sz val="9"/>
            <color indexed="81"/>
            <rFont val="Tahoma"/>
            <family val="2"/>
          </rPr>
          <t xml:space="preserve">
ghi theo qđ 4190/QĐ-UBND ngày07/8/2017
</t>
        </r>
      </text>
    </comment>
    <comment ref="I181" authorId="3" shapeId="0">
      <text>
        <r>
          <rPr>
            <b/>
            <sz val="9"/>
            <color indexed="81"/>
            <rFont val="Tahoma"/>
            <family val="2"/>
          </rPr>
          <t>Vu Thi Nhiem:</t>
        </r>
        <r>
          <rPr>
            <sz val="9"/>
            <color indexed="81"/>
            <rFont val="Tahoma"/>
            <family val="2"/>
          </rPr>
          <t xml:space="preserve">
Ghi theo GCN hiện có
</t>
        </r>
      </text>
    </comment>
    <comment ref="E182" authorId="1" shapeId="0">
      <text>
        <r>
          <rPr>
            <b/>
            <sz val="9"/>
            <color indexed="81"/>
            <rFont val="Tahoma"/>
            <family val="2"/>
          </rPr>
          <t>nthloan.q7:</t>
        </r>
        <r>
          <rPr>
            <sz val="9"/>
            <color indexed="81"/>
            <rFont val="Tahoma"/>
            <family val="2"/>
          </rPr>
          <t xml:space="preserve">
DT khu dat: 957m2; dt lg: 74m2)</t>
        </r>
      </text>
    </comment>
    <comment ref="E184" authorId="0" shapeId="0">
      <text>
        <r>
          <rPr>
            <b/>
            <sz val="9"/>
            <color indexed="81"/>
            <rFont val="Tahoma"/>
            <family val="2"/>
          </rPr>
          <t>TCKHQ7:</t>
        </r>
        <r>
          <rPr>
            <sz val="9"/>
            <color indexed="81"/>
            <rFont val="Tahoma"/>
            <family val="2"/>
          </rPr>
          <t xml:space="preserve">
ghi theo bvhtvt</t>
        </r>
      </text>
    </comment>
    <comment ref="G184" authorId="0" shapeId="0">
      <text>
        <r>
          <rPr>
            <b/>
            <sz val="9"/>
            <color indexed="81"/>
            <rFont val="Tahoma"/>
            <family val="2"/>
          </rPr>
          <t>TCKHQ7:</t>
        </r>
        <r>
          <rPr>
            <sz val="9"/>
            <color indexed="81"/>
            <rFont val="Tahoma"/>
            <family val="2"/>
          </rPr>
          <t xml:space="preserve">
ghi theo chung thu tdg</t>
        </r>
      </text>
    </comment>
    <comment ref="E186" authorId="2" shapeId="0">
      <text>
        <r>
          <rPr>
            <b/>
            <sz val="9"/>
            <color indexed="81"/>
            <rFont val="Tahoma"/>
            <family val="2"/>
          </rPr>
          <t>nguyettta.q7:</t>
        </r>
        <r>
          <rPr>
            <sz val="9"/>
            <color indexed="81"/>
            <rFont val="Tahoma"/>
            <family val="2"/>
          </rPr>
          <t xml:space="preserve">
phuong ghi DT đất là 817,75. diện tích theo GCN là 2.062,3 m2
</t>
        </r>
      </text>
    </comment>
    <comment ref="G186" authorId="2" shapeId="0">
      <text>
        <r>
          <rPr>
            <b/>
            <sz val="9"/>
            <color indexed="81"/>
            <rFont val="Tahoma"/>
            <family val="2"/>
          </rPr>
          <t>nguyettta.q7:</t>
        </r>
        <r>
          <rPr>
            <sz val="9"/>
            <color indexed="81"/>
            <rFont val="Tahoma"/>
            <family val="2"/>
          </rPr>
          <t xml:space="preserve">
phương ghi DT sàn là 1.683,34m2 nhung chưa cung cấp CSPL
</t>
        </r>
      </text>
    </comment>
  </commentList>
</comments>
</file>

<file path=xl/comments6.xml><?xml version="1.0" encoding="utf-8"?>
<comments xmlns="http://schemas.openxmlformats.org/spreadsheetml/2006/main">
  <authors>
    <author>TCKHQ7</author>
  </authors>
  <commentList>
    <comment ref="H15" authorId="0" shapeId="0">
      <text>
        <r>
          <rPr>
            <b/>
            <sz val="9"/>
            <color indexed="81"/>
            <rFont val="Tahoma"/>
            <family val="2"/>
          </rPr>
          <t>TCKHQ7:</t>
        </r>
        <r>
          <rPr>
            <sz val="9"/>
            <color indexed="81"/>
            <rFont val="Tahoma"/>
            <family val="2"/>
          </rPr>
          <t xml:space="preserve">
KIEM TRA co phai da giai toa do nang cap hem ko</t>
        </r>
      </text>
    </comment>
    <comment ref="H32" authorId="0" shapeId="0">
      <text>
        <r>
          <rPr>
            <b/>
            <sz val="9"/>
            <color indexed="81"/>
            <rFont val="Tahoma"/>
            <family val="2"/>
          </rPr>
          <t>TCKHQ7:</t>
        </r>
        <r>
          <rPr>
            <sz val="9"/>
            <color indexed="81"/>
            <rFont val="Tahoma"/>
            <family val="2"/>
          </rPr>
          <t xml:space="preserve">
kiem tra lai dia chi nay</t>
        </r>
      </text>
    </comment>
    <comment ref="H42" authorId="0" shapeId="0">
      <text>
        <r>
          <rPr>
            <b/>
            <sz val="9"/>
            <color indexed="81"/>
            <rFont val="Tahoma"/>
            <family val="2"/>
          </rPr>
          <t>TCKHQ7:</t>
        </r>
        <r>
          <rPr>
            <sz val="9"/>
            <color indexed="81"/>
            <rFont val="Tahoma"/>
            <family val="2"/>
          </rPr>
          <t xml:space="preserve">
kiem tra lai dia chi nay</t>
        </r>
      </text>
    </comment>
  </commentList>
</comments>
</file>

<file path=xl/sharedStrings.xml><?xml version="1.0" encoding="utf-8"?>
<sst xmlns="http://schemas.openxmlformats.org/spreadsheetml/2006/main" count="7331" uniqueCount="2066">
  <si>
    <t>(thuộc đối tượng sắp xếp lại, xử lý theo Nghị định số 167/2017/NĐ-CP ngày 31/12/2017 của Chính phủ)</t>
  </si>
  <si>
    <t>Số thứ tự</t>
  </si>
  <si>
    <t>TỔ CHỨC QUẢN LÝ 
 HIỆN NAY</t>
  </si>
  <si>
    <t>HIỆN TRẠNG SỬ DỤNG HIỆN NAY</t>
  </si>
  <si>
    <t>Địa chỉ nhà đất</t>
  </si>
  <si>
    <t>Số
 địa chỉ nhà, đất</t>
  </si>
  <si>
    <t>Diện tích (m2)</t>
  </si>
  <si>
    <t>QĐ xác lập sở hữu nhà nước</t>
  </si>
  <si>
    <t>Hiện trạng 
sử dụng khi UBND TP phê duyệt</t>
  </si>
  <si>
    <t>Đề xuất</t>
  </si>
  <si>
    <r>
      <t xml:space="preserve">Phương án 
phê duyệt 
của UBND TP
</t>
    </r>
    <r>
      <rPr>
        <b/>
        <i/>
        <sz val="13"/>
        <rFont val="Times New Roman"/>
        <family val="1"/>
      </rPr>
      <t>(CV 1478/UBND-TM ngày 07/4/2009 của UBND TP)</t>
    </r>
  </si>
  <si>
    <t>Hiện trạng sử dụng hiện nay</t>
  </si>
  <si>
    <t xml:space="preserve">HIỆN TRẠNG SỬ DỤNG </t>
  </si>
  <si>
    <t>TÊN TRỤ SỞ HIỆN NAY</t>
  </si>
  <si>
    <t>Tên trụ sở  theo phương án được phê duyệt</t>
  </si>
  <si>
    <t>TÊN ĐƠN VỊ QUẢN LÝ HIỆN NAY</t>
  </si>
  <si>
    <t>KHỐI</t>
  </si>
  <si>
    <t>LOẠI HÌNH ĐƠN VỊ</t>
  </si>
  <si>
    <t>ĐỀ XUẤT PHƯƠNG ÁN SẮP XẾP, XỬ LÝ</t>
  </si>
  <si>
    <t>GHI CHÚ</t>
  </si>
  <si>
    <t>Đất</t>
  </si>
  <si>
    <t>Sàn sử dụng</t>
  </si>
  <si>
    <t xml:space="preserve">Giữ nguyên </t>
  </si>
  <si>
    <t>Thay đổi phươngán</t>
  </si>
  <si>
    <t>Bổ sung phương án</t>
  </si>
  <si>
    <r>
      <t xml:space="preserve">Đang thực hiện liên doanh liên kết
</t>
    </r>
    <r>
      <rPr>
        <b/>
        <i/>
        <sz val="13"/>
        <rFont val="Times New Roman"/>
        <family val="1"/>
      </rPr>
      <t>(toàn bộ hoặc 01 phần nhà đất)</t>
    </r>
  </si>
  <si>
    <r>
      <t xml:space="preserve">Đang cho thuê
</t>
    </r>
    <r>
      <rPr>
        <b/>
        <i/>
        <sz val="13"/>
        <rFont val="Times New Roman"/>
        <family val="1"/>
      </rPr>
      <t>(toàn bộ hoặc 01 phần nhà đất)</t>
    </r>
  </si>
  <si>
    <t>Đang có hộ dân</t>
  </si>
  <si>
    <t>Để trống</t>
  </si>
  <si>
    <r>
      <t xml:space="preserve">Chưa xác định rõ công năng </t>
    </r>
    <r>
      <rPr>
        <b/>
        <i/>
        <sz val="13"/>
        <rFont val="Times New Roman"/>
        <family val="1"/>
      </rPr>
      <t>(nhà, đất đan xen vừa bố trí làm trụ sở làm việc/ sản xuất kinh doanh vừa bố trí để ở hoặc mục đích khác)</t>
    </r>
  </si>
  <si>
    <t>Khác (tiếp tục sử dụng/ bán/điều chuyển/chuyển giao/thu hồi...)</t>
  </si>
  <si>
    <r>
      <t xml:space="preserve"> ĐIỀU CHUYỀN VỀ SỞ Y TẾ THÀNH PHỐ VÀ LOẠI KHỎI PHƯƠNG ÁN  (</t>
    </r>
    <r>
      <rPr>
        <b/>
        <u/>
        <sz val="13"/>
        <rFont val="Times New Roman"/>
        <family val="1"/>
      </rPr>
      <t>13 ĐỊA CHỈ</t>
    </r>
    <r>
      <rPr>
        <b/>
        <sz val="13"/>
        <rFont val="Times New Roman"/>
        <family val="1"/>
      </rPr>
      <t>)</t>
    </r>
  </si>
  <si>
    <r>
      <t>ĐỀU CHỈNH PHƯƠNG ÁN
(</t>
    </r>
    <r>
      <rPr>
        <b/>
        <u/>
        <sz val="13"/>
        <rFont val="Times New Roman"/>
        <family val="1"/>
      </rPr>
      <t xml:space="preserve"> 44 ĐỊA CHỈ )</t>
    </r>
    <r>
      <rPr>
        <b/>
        <sz val="13"/>
        <rFont val="Times New Roman"/>
        <family val="1"/>
      </rPr>
      <t xml:space="preserve"> </t>
    </r>
  </si>
  <si>
    <r>
      <t>LOẠI KHỎI PHƯƠNG ÁN DO ĐÃ BÁN ĐG; BÀN GIAO ĐƠN VỊ KHÁC, DO THUỘC DỰ ÁN BTGPMB, DO SÁP NHẬP CHUNG TRỤ SỞ; ĐẾ XUẤT DỪNG SẮP XÊP (</t>
    </r>
    <r>
      <rPr>
        <b/>
        <u/>
        <sz val="13"/>
        <rFont val="Times New Roman"/>
        <family val="1"/>
      </rPr>
      <t xml:space="preserve">13 ĐỊA CHỈ </t>
    </r>
    <r>
      <rPr>
        <b/>
        <sz val="13"/>
        <rFont val="Times New Roman"/>
        <family val="1"/>
      </rPr>
      <t>)</t>
    </r>
  </si>
  <si>
    <r>
      <t>TẠM QUẢN LÝ CHỜ GIẢI TỎA DO NẰM TRONG LG; HÀNH LANG ĐIỆN; SỬ DỤNG THEO HỢP ĐỒNG THUÊ ĐẤT 
(</t>
    </r>
    <r>
      <rPr>
        <b/>
        <u/>
        <sz val="13"/>
        <rFont val="Times New Roman"/>
        <family val="1"/>
      </rPr>
      <t>14 ĐỊA CHỈ )</t>
    </r>
    <r>
      <rPr>
        <b/>
        <sz val="13"/>
        <rFont val="Times New Roman"/>
        <family val="1"/>
      </rPr>
      <t xml:space="preserve"> </t>
    </r>
  </si>
  <si>
    <t>BÁN ĐẤU GIÁ 
(11 ĐỊA CHỈ)</t>
  </si>
  <si>
    <t>SỬ DỤNG THEO QH 
(164 ĐỊA CHỈ)</t>
  </si>
  <si>
    <t>Số</t>
  </si>
  <si>
    <t xml:space="preserve">Ngày </t>
  </si>
  <si>
    <t>LOẠI</t>
  </si>
  <si>
    <t>QĐ</t>
  </si>
  <si>
    <t>3A</t>
  </si>
  <si>
    <t>4</t>
  </si>
  <si>
    <t>5</t>
  </si>
  <si>
    <t>22</t>
  </si>
  <si>
    <t>Khối HCSN</t>
  </si>
  <si>
    <t>128 địa chỉ có 02 trường hợp 01 địa chỉ 02 giấy CN</t>
  </si>
  <si>
    <t>A</t>
  </si>
  <si>
    <t>KHỐI ĐƠN VỊ HÀNH CHÍNH SỰ NGHIỆP</t>
  </si>
  <si>
    <t>Khối CTDVCI</t>
  </si>
  <si>
    <t xml:space="preserve">I </t>
  </si>
  <si>
    <t>Đơn vị hành chính</t>
  </si>
  <si>
    <t>1.1</t>
  </si>
  <si>
    <t>Khối quận</t>
  </si>
  <si>
    <t>1.1.1</t>
  </si>
  <si>
    <t>Ủy ban nhân dân quận 7</t>
  </si>
  <si>
    <t>5294/QĐ-UBND của UBND TP</t>
  </si>
  <si>
    <t>x</t>
  </si>
  <si>
    <t>20/9/2016</t>
  </si>
  <si>
    <t>Tiếp tục sử dụng theo QH của TP</t>
  </si>
  <si>
    <t>QUẬN ỦY - HĐND - UBND QUẬN</t>
  </si>
  <si>
    <t>VĂN PHÒNG HĐND &amp;UBND QUẬN</t>
  </si>
  <si>
    <t>KHỐI HÀNH CHÍNH SỰ NGHIỆP</t>
  </si>
  <si>
    <t xml:space="preserve">CƠ QUAN HÀNH CHÍNH </t>
  </si>
  <si>
    <t>TIẾP TỤC SỬ DỤNG THEO QH</t>
  </si>
  <si>
    <t>1.1.2</t>
  </si>
  <si>
    <t>Trường MN 
Tân Thuận</t>
  </si>
  <si>
    <t>Số 136 Huỳnh Tấn Phát, Phường Tân Thuận Tây, Quận 7</t>
  </si>
  <si>
    <t>Trường học</t>
  </si>
  <si>
    <r>
      <t xml:space="preserve">
- Đề xuất bán đấu giá tạo vốn đầu tư  
</t>
    </r>
    <r>
      <rPr>
        <sz val="13"/>
        <rFont val="Times New Roman"/>
        <family val="1"/>
      </rPr>
      <t>(sau khi BHXH Q7 xây dựng xong trụ sở mới và giao trả lại cho UBND Quận 7)</t>
    </r>
    <r>
      <rPr>
        <b/>
        <sz val="13"/>
        <rFont val="Times New Roman"/>
        <family val="1"/>
      </rPr>
      <t xml:space="preserve">
</t>
    </r>
  </si>
  <si>
    <t>BHXH QUẬN</t>
  </si>
  <si>
    <t>KHỐI HÀNH CHÍNH SỰ NGHIỆP</t>
  </si>
  <si>
    <t>ĐIỀU CHỈNH PA</t>
  </si>
  <si>
    <t>BÁN ĐẤU GIÁ</t>
  </si>
  <si>
    <t>1.1.3</t>
  </si>
  <si>
    <t>5570/QĐ-UBND của UBND TP</t>
  </si>
  <si>
    <t>11/10/2013</t>
  </si>
  <si>
    <t>Trụ sở làm việc</t>
  </si>
  <si>
    <t>1.1.4</t>
  </si>
  <si>
    <t>31/12/2013</t>
  </si>
  <si>
    <t>1.1.5</t>
  </si>
  <si>
    <t>1.1.6</t>
  </si>
  <si>
    <t>1.1.7</t>
  </si>
  <si>
    <t xml:space="preserve">Số 37/2 Huỳnh Tấn Phát, Phường Tân Thuận Tây, Quận 7 </t>
  </si>
  <si>
    <t>Đang lập thủ tục đê xây dựng Trung tâm hướng nghiệp Q 7</t>
  </si>
  <si>
    <r>
      <t xml:space="preserve">
</t>
    </r>
    <r>
      <rPr>
        <b/>
        <sz val="13"/>
        <rFont val="Times New Roman"/>
        <family val="1"/>
      </rPr>
      <t xml:space="preserve">DỰ ÁN ĐTXD Trường Nghiệp vụ Bồi dưỡng GD và Phòng Giáo dục đào tạo Q7 
</t>
    </r>
    <r>
      <rPr>
        <sz val="13"/>
        <rFont val="Times New Roman"/>
        <family val="1"/>
      </rPr>
      <t>(Đang lảm Bãi giữ xe VPHC của Công an Q7)</t>
    </r>
  </si>
  <si>
    <t xml:space="preserve">DỰ ÁN ĐTXD Trường Bồi dưỡng GD Q7 </t>
  </si>
  <si>
    <t>CÔNG TY CÔNG ÍCH Q7</t>
  </si>
  <si>
    <t>1.1.8</t>
  </si>
  <si>
    <t>Số 07, Tân Phú, phường Tân Phú, quận 7</t>
  </si>
  <si>
    <t>20/10/2015</t>
  </si>
  <si>
    <t>CT 57167</t>
  </si>
  <si>
    <t>UBND QUẬN</t>
  </si>
  <si>
    <t>1.1.9</t>
  </si>
  <si>
    <t>Trung tâm Bồi dưỡng chính trị</t>
  </si>
  <si>
    <t>Trung tâm Bồi dưỡng chính trị +  MTTQ +Hội LHPN +CÁC HỘI QC</t>
  </si>
  <si>
    <t>Số 7B đường Tân Phú, Phường Tân Phú, Quận 7</t>
  </si>
  <si>
    <t>Trung tâm BDCT Quận, UBMTTQVN Quận, Hội LPPN Quận, các Hội quần chúng Quận</t>
  </si>
  <si>
    <t>TRUNG TÂM BDCT + MTTQ QUẬN+HỘI LHPN QUẬN+CÁC HỘI QC</t>
  </si>
  <si>
    <t>TRUNG TÂM BDCT</t>
  </si>
  <si>
    <t>ĐƠN VỊ SỰ NGHIỆP</t>
  </si>
  <si>
    <t>1.1.10</t>
  </si>
  <si>
    <t>Kho lưu trữ quận 7</t>
  </si>
  <si>
    <t>Số 4 Đường số 4, khu TTHC Quận, đường Tân Phú, Phường Tân Phú, Quận 7</t>
  </si>
  <si>
    <t>KHO LƯU TRỮ QUẬN 7</t>
  </si>
  <si>
    <t>VĂN PHÒNG HĐND VÀ UBND QUẬN</t>
  </si>
  <si>
    <t>1.2</t>
  </si>
  <si>
    <t>Khối phường</t>
  </si>
  <si>
    <t>1.2.1</t>
  </si>
  <si>
    <t>UBND Phường Phú Mỹ</t>
  </si>
  <si>
    <t>UBND phường Phú Mỹ + Phường đội</t>
  </si>
  <si>
    <t>Số N230 Hoàng Quốc Việt, Phường Phú Mỹ, Quận 7</t>
  </si>
  <si>
    <t>Ủy ban nhân dân phường</t>
  </si>
  <si>
    <t xml:space="preserve">UBND PHƯỜNG </t>
  </si>
  <si>
    <t>UBND PHƯỜNG PHÚ MỸ</t>
  </si>
  <si>
    <t>KHỐI PHƯỜNG</t>
  </si>
  <si>
    <t>VĂN PHÒNG KP1</t>
  </si>
  <si>
    <t>Văn phòng BĐH Khu phố 2</t>
  </si>
  <si>
    <t>Văn phòng 
Khu phố 2</t>
  </si>
  <si>
    <t>Trụ sở làm việc, nằm toàn bộ trên lộ giới đường Phạm Hữu Lầu</t>
  </si>
  <si>
    <t>Tạm quản lý sử dụng do nằm toàn bộ trên lộ giới đường Phạm Hữu Lầu</t>
  </si>
  <si>
    <t>VĂN PHÒNG KP2</t>
  </si>
  <si>
    <t>TẠM 
QUẢN LÝ</t>
  </si>
  <si>
    <t>Chốt dân phòng khu phố 3</t>
  </si>
  <si>
    <t>Văn phòng 
Khu phố 3</t>
  </si>
  <si>
    <t xml:space="preserve">Thửa 50, tờ 22, Huỳnh Tấn Phát, phường Phú Mỹ, Quận 7 </t>
  </si>
  <si>
    <t>Trụ sở làm việc,  nằm hoàn toàn trên lộ gới đường Huỳnh Tấn Phát và đường thoát nước</t>
  </si>
  <si>
    <t>Tạm quản lý sử dụng do nằm hoàn toàn trên lộ gới đường Huỳnh Tấn Phát và đường thoát nước</t>
  </si>
  <si>
    <t xml:space="preserve"> </t>
  </si>
  <si>
    <t>CHỐT DÂN PHÒNG KP3</t>
  </si>
  <si>
    <t xml:space="preserve">Hội Nông dân Q.7 </t>
  </si>
  <si>
    <t>Số 21/7 Phạm Hữu Lầu, phường Phú Mỹ, Quận 7.</t>
  </si>
  <si>
    <t>Kho tang vật VPHC</t>
  </si>
  <si>
    <t>KHO TANG VẬT VPHC PHƯỜNG</t>
  </si>
  <si>
    <t>Trụ sở Công an 
phường Phú Mỹ</t>
  </si>
  <si>
    <t>Số 30 lô K Đường D1, khu tái định cư, phường Phú Mỹ, quận 7</t>
  </si>
  <si>
    <t>Công an 
phường Phú Mỹ</t>
  </si>
  <si>
    <t>CÔNG AN PHƯỜNG</t>
  </si>
  <si>
    <t>Thuộc phần thửa 8, tờ bản đồ 4, tổ 2, khu phố 1, Huỳnh Tấn Phát,  phường Phú Mỹ, Quận 7</t>
  </si>
  <si>
    <t>72/QĐ-UB của UBND Quận 7</t>
  </si>
  <si>
    <t>1.2.2</t>
  </si>
  <si>
    <t>UBND Phường 
Phú Thuận</t>
  </si>
  <si>
    <t>UBND Phường Phú Thuận</t>
  </si>
  <si>
    <t>UBND PHƯỜNG PHÚ THUẬN</t>
  </si>
  <si>
    <t xml:space="preserve"> Trụ sở Công an 
phường Phú Thuận</t>
  </si>
  <si>
    <t>Trạm Y Tế 
Phường Phú Thuận</t>
  </si>
  <si>
    <t>Trạm Y tế</t>
  </si>
  <si>
    <t>Công an 
phường Phú Thuận</t>
  </si>
  <si>
    <t>VĂN PHÒNG KP3</t>
  </si>
  <si>
    <t>VĂN PHÒNG KP4</t>
  </si>
  <si>
    <t>Bán đấu giá</t>
  </si>
  <si>
    <t>CV số 6084/UBND-TM ngày 26/11/2012: Bán đấu giá QSDĐ theo TB 515/TB-VP ngày 28/6/2012 của VP UBNDTP</t>
  </si>
  <si>
    <t>BÁN ĐẤU GIÁ</t>
  </si>
  <si>
    <r>
      <t>VĂN PHÒNG KP2 phường Phú Thuận (thuộc khu đất 49.761m</t>
    </r>
    <r>
      <rPr>
        <vertAlign val="superscript"/>
        <sz val="13"/>
        <rFont val="Times New Roman"/>
        <family val="1"/>
      </rPr>
      <t>2</t>
    </r>
    <r>
      <rPr>
        <sz val="13"/>
        <rFont val="Times New Roman"/>
        <family val="1"/>
      </rPr>
      <t xml:space="preserve"> UBND TP giao Cty Tấn Trường đầu tư xây dựng nhả ở tại QĐ 1335/QĐ-UB ngày 30/3/2004) </t>
    </r>
  </si>
  <si>
    <t>Số 175 Gò Ô Môi, khu phố 2, phường Phú Thuận, quận 7.</t>
  </si>
  <si>
    <t>1.2.3</t>
  </si>
  <si>
    <t>UBND Phường Bình Thuận</t>
  </si>
  <si>
    <t>UBND PHƯỜNG BÌNH THUẬN</t>
  </si>
  <si>
    <t>Văn phòng Khu phố 5</t>
  </si>
  <si>
    <t>Văn phòng BĐH 
 Khu phố 5</t>
  </si>
  <si>
    <t>Số 231 đường Lâm Văn Bền, Phường Bình Thuận, Quận 7</t>
  </si>
  <si>
    <t xml:space="preserve">                          </t>
  </si>
  <si>
    <t xml:space="preserve">Trụ sở làm việc </t>
  </si>
  <si>
    <r>
      <rPr>
        <sz val="13"/>
        <rFont val="Times New Roman"/>
        <family val="1"/>
      </rPr>
      <t xml:space="preserve">Tạm quản lý, 
sử dụng làm </t>
    </r>
    <r>
      <rPr>
        <b/>
        <sz val="13"/>
        <rFont val="Times New Roman"/>
        <family val="1"/>
      </rPr>
      <t xml:space="preserve">
VĂN PHÒNG KP5 Phường Bình Thuận 
</t>
    </r>
    <r>
      <rPr>
        <sz val="13"/>
        <rFont val="Times New Roman"/>
        <family val="1"/>
      </rPr>
      <t>(do nằm trong lộ giới đường Lâm Văn Bền)</t>
    </r>
  </si>
  <si>
    <t>VĂN PHÒNG KP5</t>
  </si>
  <si>
    <t>Văn phòng BĐH 
 Khu phố 2</t>
  </si>
  <si>
    <t>CHỐT DÂN 
PHÒNG KP2 
Phường Bình Thuận</t>
  </si>
  <si>
    <t xml:space="preserve">CHỐT DÂN 
PHÒNG KP2 </t>
  </si>
  <si>
    <t>Trường TH  
Lê Văn Tám (cũ)</t>
  </si>
  <si>
    <t>Số 114 Nguyễn Thị Thập, 
P.Bình Thuận, Quận 7</t>
  </si>
  <si>
    <t>13/6/1995</t>
  </si>
  <si>
    <t>83/QĐ-UBND của UBND Q7</t>
  </si>
  <si>
    <t>Trường hoc, nằm hoàn toàn trong lộ giới đường  NTT</t>
  </si>
  <si>
    <t>Tạm quản lý sử dụng do nằm hoàn toàn trong lộ giới đường  NTT</t>
  </si>
  <si>
    <r>
      <t xml:space="preserve">Tạm quản lý, 
sử dụng làm 
</t>
    </r>
    <r>
      <rPr>
        <b/>
        <sz val="13"/>
        <rFont val="Times New Roman"/>
        <family val="1"/>
      </rPr>
      <t xml:space="preserve">TRUNG TÂM HTCĐ phường Bình Thuận </t>
    </r>
  </si>
  <si>
    <t>TRUNG TÂM HỌC TẬP CỘNG ĐỒNG PHƯỜNG</t>
  </si>
  <si>
    <t>Văn phòng khu phố 1</t>
  </si>
  <si>
    <t xml:space="preserve"> Số 418A Huỳnh Tấn Phát, 
Phường Bình Thuận, Quận 7.</t>
  </si>
  <si>
    <t>38/QĐ-UBND-TNMT của UBND Q7</t>
  </si>
  <si>
    <t>21/8/2008</t>
  </si>
  <si>
    <t>VĂN PHÒNG KP1 phường Bình Thuận</t>
  </si>
  <si>
    <t>Văn phòng khu phố 2</t>
  </si>
  <si>
    <t xml:space="preserve"> Số 23/19 đường số 01, KP2, 
Lý Phục Man, Phường Bình Thuân, quận 7.</t>
  </si>
  <si>
    <t>CT 51746</t>
  </si>
  <si>
    <t>Văn phòng khu phố 3</t>
  </si>
  <si>
    <t>CT 57148</t>
  </si>
  <si>
    <t>Văn phòng khu phố 4</t>
  </si>
  <si>
    <t>Hẻm 320 Nguyễn Văn Linh, 
phường Bình Thuận, quận 7.</t>
  </si>
  <si>
    <r>
      <t xml:space="preserve">Tạm quản lý, 
sử dụng làm 
</t>
    </r>
    <r>
      <rPr>
        <b/>
        <sz val="13"/>
        <rFont val="Times New Roman"/>
        <family val="1"/>
      </rPr>
      <t>VĂN PHÒNG KP4 phường Bình Thuận</t>
    </r>
    <r>
      <rPr>
        <sz val="13"/>
        <rFont val="Times New Roman"/>
        <family val="1"/>
      </rPr>
      <t xml:space="preserve">
(thuộc Lộ giới 
đường số 18)</t>
    </r>
  </si>
  <si>
    <t xml:space="preserve"> Số 261B đường Lâm Văn Bền, Phường Bình Thuận, Quận 7.</t>
  </si>
  <si>
    <r>
      <t xml:space="preserve">Tạm quản lý, 
sử dụng làm 
</t>
    </r>
    <r>
      <rPr>
        <b/>
        <sz val="13"/>
        <rFont val="Times New Roman"/>
        <family val="1"/>
      </rPr>
      <t>VĂN PHÒNG KP4A phường Bình Thuận</t>
    </r>
    <r>
      <rPr>
        <sz val="13"/>
        <rFont val="Times New Roman"/>
        <family val="1"/>
      </rPr>
      <t xml:space="preserve">  (thuôc Lộ giới đường Lâm Văn Bền)</t>
    </r>
  </si>
  <si>
    <t>VĂN PHÒNG KP4A</t>
  </si>
  <si>
    <t xml:space="preserve">Văn phòng khu phố 6
(Tạm quản lý, 
sử dụng do thuôc Lộ giới đường 41) </t>
  </si>
  <si>
    <t xml:space="preserve"> Thửa 1 tờ số 12, đường 41, 
Phường Bình Thuận, Quận 7.</t>
  </si>
  <si>
    <r>
      <t xml:space="preserve">Tạm quản lý, 
sử dụng làm 
</t>
    </r>
    <r>
      <rPr>
        <b/>
        <sz val="13"/>
        <rFont val="Times New Roman"/>
        <family val="1"/>
      </rPr>
      <t>VĂN PHÒNG KP6 phường Bình Thuận</t>
    </r>
    <r>
      <rPr>
        <sz val="13"/>
        <rFont val="Times New Roman"/>
        <family val="1"/>
      </rPr>
      <t xml:space="preserve">  (thuôc Lộ giới đường 41) </t>
    </r>
  </si>
  <si>
    <t>VĂN PHÒNG KP6</t>
  </si>
  <si>
    <t>Thuộc lề đường tờ 33, Đường số 1- Lý Phục Man, phường 
Bình Thuận, Quận 7.</t>
  </si>
  <si>
    <r>
      <t xml:space="preserve">Tạm quản lý, 
sử dụng làm
</t>
    </r>
    <r>
      <rPr>
        <b/>
        <sz val="13"/>
        <rFont val="Times New Roman"/>
        <family val="1"/>
      </rPr>
      <t>CHỐT BẢO VỆ DÂN PHỐ KP3 phường Bình Thuận</t>
    </r>
    <r>
      <rPr>
        <sz val="13"/>
        <rFont val="Times New Roman"/>
        <family val="1"/>
      </rPr>
      <t xml:space="preserve">  
(thuộc Lộ giới đường Lý Phục Man)</t>
    </r>
  </si>
  <si>
    <t>CHỐT BẢO VỆ DÂN PHỐ KP3</t>
  </si>
  <si>
    <t>1.2.4</t>
  </si>
  <si>
    <t>UBND Phường Tân Phú</t>
  </si>
  <si>
    <t>Số 15 Đường Phú Thuận, phường Tân Phú, quận 7.</t>
  </si>
  <si>
    <t>CT28984</t>
  </si>
  <si>
    <t>Số 220 Đường số 09, phường Tân Phú, quận 7.</t>
  </si>
  <si>
    <t>CT28987</t>
  </si>
  <si>
    <t>1.2.5</t>
  </si>
  <si>
    <t>UBND Phường 
Tân Quy</t>
  </si>
  <si>
    <t>UBND PHƯỜNG TÂN QUY</t>
  </si>
  <si>
    <t xml:space="preserve">
Công an phường </t>
  </si>
  <si>
    <t xml:space="preserve">Trụ sở 
Công an phường </t>
  </si>
  <si>
    <t>Số 25 đường 85, 
phường Tân Quy, quận 7.</t>
  </si>
  <si>
    <t>Tiếp tục sử dụng làm trụ sở làm việc Công an phường Tân Quy theo CV 2345/UBND-KT ngày 21/4/2017 của UBND TP</t>
  </si>
  <si>
    <t>CÔNG AN 
PHƯỜNG  TÂN QUY</t>
  </si>
  <si>
    <t>KT</t>
  </si>
  <si>
    <t>DTSXD</t>
  </si>
  <si>
    <t>20/09/2016</t>
  </si>
  <si>
    <t>Công an  phường 
(04 căn hộ)</t>
  </si>
  <si>
    <t>Tầng trệt (căn số 18,20,22,24) Chung cư Tân Quy, Đường số 15, Phường Tân Quy, Quận 7.</t>
  </si>
  <si>
    <t>11/05/1995
13/6/1995</t>
  </si>
  <si>
    <r>
      <rPr>
        <b/>
        <sz val="13"/>
        <rFont val="Times New Roman"/>
        <family val="1"/>
      </rPr>
      <t>Dự án XD mới 
Chung cư Tân Quy</t>
    </r>
    <r>
      <rPr>
        <sz val="13"/>
        <rFont val="Times New Roman"/>
        <family val="1"/>
      </rPr>
      <t xml:space="preserve">
(Tạm quản lý sử dụng làm BAN BV DÂN PHỐ Phường Tân Quy trong thời gian chờ chọn Nhà đầu tư thực hiện dự án theo CV 3153/UBND-QLDA ngày 22/6/2016 của UBNDTP) 
(căn số 24 nhận của MN Tân Quy CS3 và để trống)</t>
    </r>
  </si>
  <si>
    <t>BAN BẢO VỆ DÂN PHỐ</t>
  </si>
  <si>
    <t>CC</t>
  </si>
  <si>
    <t>Nhà Văn Hóa PTân Quy 
(04 căn hộ)</t>
  </si>
  <si>
    <t>Lầu 1 (Căn số 11,12,13,14), Đường số 15, phường Tân Quy, quận 7.</t>
  </si>
  <si>
    <t>11/5/1995</t>
  </si>
  <si>
    <t>Nhà văn hóa phường Tân Quy, điểm sinh hoạt thanh thiếu niên</t>
  </si>
  <si>
    <t>KHO LƯU TRỮ + NHÀ VĂN HÓA + HỘI NGƯỜI CT+HỘI KHUYẾN HỌC 
(căn số 13,14 để trống)</t>
  </si>
  <si>
    <t xml:space="preserve">KHO LƯU TRỮ + NHÀ VĂN HÓA + HỘI NGƯỜI CT+HỘI KHUYẾN HỌC </t>
  </si>
  <si>
    <t>KHO LƯU TRỮ  
(căn số 1,3,9 để trống)</t>
  </si>
  <si>
    <t>KHO LƯU TRỮ</t>
  </si>
  <si>
    <t>Số 355/1 Lê Văn Lương, Phường Tân Quy, Quận 7.</t>
  </si>
  <si>
    <r>
      <t xml:space="preserve"> </t>
    </r>
    <r>
      <rPr>
        <sz val="13"/>
        <rFont val="Times New Roman"/>
        <family val="1"/>
      </rPr>
      <t xml:space="preserve">Tạm quản lý, 
sử dụng làm 
</t>
    </r>
    <r>
      <rPr>
        <b/>
        <sz val="13"/>
        <rFont val="Times New Roman"/>
        <family val="1"/>
      </rPr>
      <t xml:space="preserve">Nhà tạm đang để trống, phường Tân Quy  
</t>
    </r>
    <r>
      <rPr>
        <sz val="13"/>
        <rFont val="Times New Roman"/>
        <family val="1"/>
      </rPr>
      <t>(thuộc dự án nâng cấp hẻm)</t>
    </r>
  </si>
  <si>
    <t>DỰ ÁN NÂNG CẤP HẺM</t>
  </si>
  <si>
    <t>KO THAY P BAO</t>
  </si>
  <si>
    <t>1.2.6</t>
  </si>
  <si>
    <t>UBND Phường Tân Thuận Tây</t>
  </si>
  <si>
    <t>UBND PHƯỜNG TÂN THUẬN TÂY</t>
  </si>
  <si>
    <t>VĂN PHÒNG KP1 Phường Tân Thuận Tây</t>
  </si>
  <si>
    <t>VĂN PHÒNG KHU PHỐ 1</t>
  </si>
  <si>
    <t>Số 136/20 Huỳnh Tấn Phát, khu phố 2,  Phường Tân Thuận Tây, Quận 7</t>
  </si>
  <si>
    <t>CT57141</t>
  </si>
  <si>
    <t xml:space="preserve"> Số 75, Trần Xuân Soạn,  KP3, 
P.Tân Thuận Tây, quận 7 
( số cũ KA 35)</t>
  </si>
  <si>
    <t xml:space="preserve"> 30/QĐ-UBND;
08/QĐ-UBND của UBND Q7</t>
  </si>
  <si>
    <t>VĂN PHÒNG KP3 Phường Tân Thuận Tây</t>
  </si>
  <si>
    <t>VĂN PHÒNG KHU PHỐ 3</t>
  </si>
  <si>
    <t>CT 57143</t>
  </si>
  <si>
    <t>Văn phòng khu phố 5</t>
  </si>
  <si>
    <t>Số 18B, Đường số 11N, khu phố 5, CX Ngân Hàng, Phường Tân 
Thuận Tây, Quận 7
(Số cũ 18B, Đường số 11N)</t>
  </si>
  <si>
    <t>CT 57144</t>
  </si>
  <si>
    <t>79/QĐ-UBND
của UBND Q7</t>
  </si>
  <si>
    <t>22/6/2011</t>
  </si>
  <si>
    <t xml:space="preserve">CHỐT DÂN PHÒNG KP2, P.TÂN THUẬN TÂY (Đang để trống) 
</t>
  </si>
  <si>
    <t xml:space="preserve">CHỐT DÂN PHÒNG KP2, P.TÂN THUẬN TÂY 
</t>
  </si>
  <si>
    <t xml:space="preserve">TRỤ SỞ LV TRẠM THÚ Y LIÊN QUẬN 1,4,7 </t>
  </si>
  <si>
    <t>Tạm bố trí 
TRẠM THÚ Y LIÊN QUẬN 1,4,7 
làm Điểm để  phối hợp đảm bảo ổn định dịch tể, ATTP trên địa bàn Quận (Trạm đã chính thức bàn giao toàn bộ Trụ sở LV cho Đội Thanh tra ATTP và không còn trụ sở làm việc)</t>
  </si>
  <si>
    <t xml:space="preserve">TRẠM THÚ Y LIÊN QUẬN 1,4,7 SỬ DỤNG LÀM ĐIỂM LƯU GIỮ CHÓ THÀ RÔNG 10 PHƯỜNG </t>
  </si>
  <si>
    <t>Tạm bố trí Điểm tập trung tạm giữ chó thả rong của UBND 10 phường.</t>
  </si>
  <si>
    <t>KHO TANG VẬT VPHC Phường Tân Thuận Tây</t>
  </si>
  <si>
    <t>1.2.7</t>
  </si>
  <si>
    <t>UBND Phường Tân Thuận Đông</t>
  </si>
  <si>
    <t>UBND PHƯỜNG TÂN THUẬN ĐÔNG</t>
  </si>
  <si>
    <t>Sô 66 Trần Văn Khánh, P.Tân Thuận Đông, Quận 7.</t>
  </si>
  <si>
    <t>119/QĐ-UBND của UBND Q 7</t>
  </si>
  <si>
    <t>17/01/2017</t>
  </si>
  <si>
    <t>Trụ sở làm việc, nằm hoàn toàn trong lộ giới đường Trần Văn Khánh</t>
  </si>
  <si>
    <t>Tạm quản lý sử dụng do nằm hoàn toàn trong lộ giới đường Trần Văn Khánh; CV 2297/UBND-TM ngày 15/5/2013: chấp thuận điều chuyển Công ty Công Ích tạm quản lý trong thời gian chờ triển khai quy hoạch đường dự phóng</t>
  </si>
  <si>
    <r>
      <t xml:space="preserve">Tạm quản lý, 
sử dụng làm 
</t>
    </r>
    <r>
      <rPr>
        <b/>
        <sz val="13"/>
        <rFont val="Times New Roman"/>
        <family val="1"/>
      </rPr>
      <t>CHỐT DÂN PHÒNG P.Tân Thuận Đông</t>
    </r>
    <r>
      <rPr>
        <sz val="13"/>
        <rFont val="Times New Roman"/>
        <family val="1"/>
      </rPr>
      <t xml:space="preserve">
</t>
    </r>
  </si>
  <si>
    <t>CHỐT DÂN PHÒNG</t>
  </si>
  <si>
    <r>
      <t xml:space="preserve">Tạm quản lý,
sử dụng làm 
</t>
    </r>
    <r>
      <rPr>
        <b/>
        <sz val="13"/>
        <rFont val="Times New Roman"/>
        <family val="1"/>
      </rPr>
      <t>VĂN PHÒNG KP1B  P.Tân Thuận Đông</t>
    </r>
    <r>
      <rPr>
        <sz val="13"/>
        <rFont val="Times New Roman"/>
        <family val="1"/>
      </rPr>
      <t xml:space="preserve">
( nằm hoàn toàn 
trong lộ giới )</t>
    </r>
  </si>
  <si>
    <t>VĂN PHÒNG KP1B</t>
  </si>
  <si>
    <t>CT 29000</t>
  </si>
  <si>
    <t>1.2.8</t>
  </si>
  <si>
    <t>UBND Phường 
Tân Hưng</t>
  </si>
  <si>
    <t>UBND Phường Tân Hưng</t>
  </si>
  <si>
    <t>CT 29023</t>
  </si>
  <si>
    <t>UBND PHƯỜNG TÂN HƯNG</t>
  </si>
  <si>
    <t>Văn phòng 
khu phố 4</t>
  </si>
  <si>
    <t>Khu đất thuộc thửa số 26, 
tờ bản đồ số 72, phường Tân
Hưng, quận 7.
(Lô D Tân Hưng)</t>
  </si>
  <si>
    <r>
      <t xml:space="preserve"> - Đề xuất tiếp tục “bán đấu giá tạo vốn đầu tư” theo Công văn số 5473/UBND-QLĐTXDCT ngày 01/11/2018 của UBND quận 7
</t>
    </r>
    <r>
      <rPr>
        <sz val="13"/>
        <rFont val="Times New Roman"/>
        <family val="1"/>
      </rPr>
      <t xml:space="preserve"> (UBND P.Tân Hưng đang quản lý; Đã thực hiện xong thủ tục BĐG trình STC phê duyệt giá khởi điểm; Bộ Tài chính và UBND TP chỉ đạo tạm dừng thủ tục BĐG)</t>
    </r>
  </si>
  <si>
    <t xml:space="preserve"> Trụ sở Ủy ban nhân dân + BCH quan sự + Nhà văn hóa phường</t>
  </si>
  <si>
    <t>Số 09 đường 2A, 
phường Tân Hưng, quận 7 
(thuộc khu TĐC 4,6ha phường Tân Hưng, Q7)</t>
  </si>
  <si>
    <t>UBND PHƯỜNG + BCH QUÂN SỰ phường Tân Hưng+ NVH</t>
  </si>
  <si>
    <t>Văn phòng 
khu phố 5</t>
  </si>
  <si>
    <t>Số 1041/62/95A, 
Phường Tân Hưng, Quận 7</t>
  </si>
  <si>
    <t>1.2.9</t>
  </si>
  <si>
    <t>UBND Phường 
Tân Kiểng</t>
  </si>
  <si>
    <t>UBND PHƯỜNG TÂN KIỂNG</t>
  </si>
  <si>
    <t>Sô 60/52 Lâm Văn Bền, 
phường Tân Kiểng, quận 7
(số cũ 62/54)</t>
  </si>
  <si>
    <t>VĂN PHÒNG KP4 Phường Tân Kiểng</t>
  </si>
  <si>
    <t xml:space="preserve">Sô 60/43 Lâm Văn bền, 
phường Tân Kiểng, quận 7, </t>
  </si>
  <si>
    <t>CT 29012</t>
  </si>
  <si>
    <t>1.2.10</t>
  </si>
  <si>
    <t>UBND Phường 
Tân Phong</t>
  </si>
  <si>
    <t>UBND PHƯỜNG TÂN PHONG</t>
  </si>
  <si>
    <t>Công an phường Tân phong</t>
  </si>
  <si>
    <t>Số  464/4/4 Lê Văn Lương, Phường Tân Phong, Quận 7 
(số cũ 460/4/4 LVL)</t>
  </si>
  <si>
    <t>Khối ĐOÀN THỂ phường Tân Phong</t>
  </si>
  <si>
    <t>ĐOÀN THỂ PHƯỜNG</t>
  </si>
  <si>
    <r>
      <t xml:space="preserve">Một phần khu đất lô R16-P, đường Đặng Đại Độ, Phường Tân Phong, Quận 7. 
</t>
    </r>
    <r>
      <rPr>
        <b/>
        <sz val="13"/>
        <rFont val="Times New Roman"/>
        <family val="1"/>
      </rPr>
      <t>(Thuộc Khu đất Lô R16 Khu A - Khu Đô Thị Mới Nam Thành phố)</t>
    </r>
  </si>
  <si>
    <t>104/QĐ-UBND  của UBND Q7</t>
  </si>
  <si>
    <t>09/9/2011</t>
  </si>
  <si>
    <t>CÔNG AN 
phường Tân Phong</t>
  </si>
  <si>
    <r>
      <t xml:space="preserve">Một phần khu đất lô R16, tờ bản đồ số 20, KP3, đường Nguyễn Văn Linh - Đặng Đại Độ, phường Tân Phong, quận 7 
</t>
    </r>
    <r>
      <rPr>
        <b/>
        <sz val="13"/>
        <rFont val="Times New Roman"/>
        <family val="1"/>
      </rPr>
      <t>(Thuộc Khu đất Lô R16 Khu A - Khu Đô Thị Mới Nam Thành phố)</t>
    </r>
  </si>
  <si>
    <t>VĂN PHÒNG KP3 phường Tân Phong</t>
  </si>
  <si>
    <t>07/QĐ-UBND  của UBND Q7</t>
  </si>
  <si>
    <t>04/10/2012</t>
  </si>
  <si>
    <t>VĂN PHÒNG KP4 phường Tân Phong</t>
  </si>
  <si>
    <t>CT57155</t>
  </si>
  <si>
    <t>Thuộc Khu đất Lô R16 
Khu A - Khu Đô Thị Mới 
Nam Thành phố</t>
  </si>
  <si>
    <t xml:space="preserve">Quỹ đất dự trữ để thực hiện quy hoạch 
(Cơ Quan HC phường Tân Phong) </t>
  </si>
  <si>
    <t xml:space="preserve">ĐẤT TRỐNG (ĐẤT DỰ TRỮ XÂY DỰNG TRỤ SỞ CQ HÀNH CHÍNH PHƯỜNG) </t>
  </si>
  <si>
    <t>TẠM QUẢN LÝ ĐỂ THỰC HIỆN THEO QH</t>
  </si>
  <si>
    <t xml:space="preserve">KT </t>
  </si>
  <si>
    <t>PHUONG KO BAO</t>
  </si>
  <si>
    <t>Thuộc Khu đất Lô H3 
Khu A - Khu Đô Thị Mới 
Nam Thành phố</t>
  </si>
  <si>
    <t xml:space="preserve">Quỹ đất dự trữ để thực hiện quy hoạch 
(TTHC phường Tân Phong) </t>
  </si>
  <si>
    <t xml:space="preserve">ĐẤT TRỐNG (ĐẤT DỰ TRỮ XÂY DỰNG TRỤ SỞ TT HÀNH CHÍNH PHƯỜNG) </t>
  </si>
  <si>
    <t>II</t>
  </si>
  <si>
    <t>Đơn vị sự nghiệp</t>
  </si>
  <si>
    <t>Sự nghiệp giáo dục</t>
  </si>
  <si>
    <t xml:space="preserve"> Giáo dục mầm non</t>
  </si>
  <si>
    <t>Trường mầm non 
Tân Hưng</t>
  </si>
  <si>
    <t>CT 28931</t>
  </si>
  <si>
    <t>KHỐI GIÁO DỤC</t>
  </si>
  <si>
    <t>ĐƠN VỊ SỰ NGHIỆP - MẦM NON</t>
  </si>
  <si>
    <t>Trường mầm non 
Tân Quy</t>
  </si>
  <si>
    <t>Số 1 Đường 15, Phường Tân Quy, Quận 7</t>
  </si>
  <si>
    <t>CT 28948</t>
  </si>
  <si>
    <t>Trường MN TÂN QUY CS1</t>
  </si>
  <si>
    <t>MN TÂN QUY CS1</t>
  </si>
  <si>
    <t>MN TÂN QUY</t>
  </si>
  <si>
    <t>Số 26 đường 81, 
Phường Tân Quy, Quận 7</t>
  </si>
  <si>
    <t>CT 28951</t>
  </si>
  <si>
    <t>Trường MN TÂN QUY CS2</t>
  </si>
  <si>
    <t>MN TÂN QUY CS2</t>
  </si>
  <si>
    <t>Trường mẫu giáo
Tuổi Thơ 
(01 căn hộ)</t>
  </si>
  <si>
    <t>Trường MN 
TÂN QUY CS3 
(Hiện đang sử dụng căn số 26 làm phòng làm việc của Trường MN Sơn Ca; căn số 24 bàn giao cho UBND Phường Tân Quy)</t>
  </si>
  <si>
    <t>MN TÂN QUY CS3</t>
  </si>
  <si>
    <t>vp Lam viec cua TRUONG</t>
  </si>
  <si>
    <t>Số 133-135, Đường 37, 
Phường Tân Quy, Quận 7
 (số cũ 29-30C Đường 41)</t>
  </si>
  <si>
    <t>CT 28932</t>
  </si>
  <si>
    <t xml:space="preserve"> Trường MN 
SƠN CA CS3</t>
  </si>
  <si>
    <t>MN SƠN CA CS3</t>
  </si>
  <si>
    <t>MN SƠN CA</t>
  </si>
  <si>
    <t>Số 28E đường 39, 
Phường Tân Quy, Quận 7</t>
  </si>
  <si>
    <t>CT28933</t>
  </si>
  <si>
    <t xml:space="preserve"> Trường MN 
SƠN CA CS2</t>
  </si>
  <si>
    <t>MN SƠN CA CS2</t>
  </si>
  <si>
    <t>Số 11/64 Đường 45, 
Phường Tân Quy, Quận 7</t>
  </si>
  <si>
    <t>CT28935</t>
  </si>
  <si>
    <t>Trường MN 
SƠN CA CS1</t>
  </si>
  <si>
    <t>MN SƠN CA CS1</t>
  </si>
  <si>
    <t>Số  465/9/2 Trần xuân Soạn,  Phường Tân Kiểng, Quận 7</t>
  </si>
  <si>
    <t>CT 28926</t>
  </si>
  <si>
    <t>CT29015</t>
  </si>
  <si>
    <t>CT 28941</t>
  </si>
  <si>
    <t>Trường Mẫu giáo 
Tân Phú</t>
  </si>
  <si>
    <t xml:space="preserve">Sô 1034 Huỳnh Tấn Phát, Phường Tân Phú, Quận 7 
(số cũ 30/2) </t>
  </si>
  <si>
    <t>CT 28950</t>
  </si>
  <si>
    <t>Số 6D, đường số 7, KP1, 
Phường Tân Phú, Quận 7</t>
  </si>
  <si>
    <t>CT28930</t>
  </si>
  <si>
    <t>Đường 62, Khu Định cư Tân Qui Đông,  Khu phố 2, Phường Tân Phong, Quận 7
(Số cũ 24/43)</t>
  </si>
  <si>
    <t>CT28936</t>
  </si>
  <si>
    <t>Đường số 52, Khu định cư Tân Quy Đông, Khu phố 5, Phường Tân Phong, Quận 7
(Số cũ 24/43)</t>
  </si>
  <si>
    <t>CT28937</t>
  </si>
  <si>
    <t xml:space="preserve">Trường mầm non 
Bình Thuận </t>
  </si>
  <si>
    <t>Thửa 33 Tờ số 1, KP3, Lý Phục Man, P.Bình Thuận, Quận 7.</t>
  </si>
  <si>
    <t>CT28942</t>
  </si>
  <si>
    <t>Số 203/2 Phú Thuận, KP 2. 
P.Phú Thuận, Quận 7.</t>
  </si>
  <si>
    <t>CT28940</t>
  </si>
  <si>
    <t>Số 74/2A Phạm Hữu Lầu, 
Phường Phú Mỹ, Quận 7.</t>
  </si>
  <si>
    <t>CT 28947</t>
  </si>
  <si>
    <t>1.1.11</t>
  </si>
  <si>
    <t>Trường Mầm non 
19/5</t>
  </si>
  <si>
    <t>Số 15/8C Bùi Văn Ba, P.Tân Thuận Đông, Quận 7.</t>
  </si>
  <si>
    <t>CT28952</t>
  </si>
  <si>
    <t>1.1.12</t>
  </si>
  <si>
    <t>Số 17B, Đường số 5K, khu phố 5, Cư xá  Ngân Hàng, P.Tân Thuận Tây, Quận 7.</t>
  </si>
  <si>
    <t>CT 28925</t>
  </si>
  <si>
    <t>1.1.13</t>
  </si>
  <si>
    <t>Số 32 Đường Huỷnh Tấn Phát, khu phố 3, P.Tân Thuân Tây, Quận 7. 
(số cũ KA27 Trần Xuân Soạn)</t>
  </si>
  <si>
    <t>CT 28929</t>
  </si>
  <si>
    <t xml:space="preserve">KHỐI GIÁO DỤC </t>
  </si>
  <si>
    <t>1.1.14</t>
  </si>
  <si>
    <t>Trường mầm non 
Phú Thuận cơ sở 2</t>
  </si>
  <si>
    <t>Số 1149 Huỳnh Tấn Phát, Phường Phú Thuận, Quận 7.</t>
  </si>
  <si>
    <t>CT 28943</t>
  </si>
  <si>
    <r>
      <t>Số 02 Nuyễn Văn Quỳ, 
phường Phú Thuận, quận 7.
(thuộc khu dất số 02 NVQ 28.868m</t>
    </r>
    <r>
      <rPr>
        <vertAlign val="superscript"/>
        <sz val="13"/>
        <rFont val="Times New Roman"/>
        <family val="1"/>
      </rPr>
      <t>2</t>
    </r>
    <r>
      <rPr>
        <sz val="13"/>
        <rFont val="Times New Roman"/>
        <family val="1"/>
      </rPr>
      <t>)</t>
    </r>
  </si>
  <si>
    <t>Trường MN TUỔI THƠ (Trường 19/5 đangsử dụng trong thời gian XD cơ sở mới)</t>
  </si>
  <si>
    <t>Trường MN PHÚ THUẬN CƠ SỞ 1</t>
  </si>
  <si>
    <t xml:space="preserve">Trường MN PHÚ THUẬN </t>
  </si>
  <si>
    <t>1.1.15</t>
  </si>
  <si>
    <t>Sô 259 Bùi Văn Ba, Khu phố 2A, Tân Thuận Đông, quận 7</t>
  </si>
  <si>
    <t>Hợp đồng SDĐ số 191/TTC-NV.13 giữa Công ty TNHH Tân Thuận và UBND quận 7; thời hạn 50 năm KT 23/9/2041, mục đích xây dựng Trường MN phục vụ con em công nhân đang lv tại KCX Tân Thuận</t>
  </si>
  <si>
    <t xml:space="preserve"> 30/9/2013</t>
  </si>
  <si>
    <r>
      <t xml:space="preserve">Tạm quản lý, 
sử dụng làm </t>
    </r>
    <r>
      <rPr>
        <b/>
        <sz val="13"/>
        <rFont val="Times New Roman"/>
        <family val="1"/>
      </rPr>
      <t xml:space="preserve">Trường MN KHU CHẾ XUẤT TÂN THUẬN </t>
    </r>
    <r>
      <rPr>
        <sz val="13"/>
        <rFont val="Times New Roman"/>
        <family val="1"/>
      </rPr>
      <t xml:space="preserve">
(theo CVsố 2994/UBN D-VX ngày 19/6/2013 của UBND TP về chủ trương cho phép XD trường MN KCX Tân Thuận)</t>
    </r>
  </si>
  <si>
    <t>MN KHU CHẾ XUẤT TÂN THUẬN</t>
  </si>
  <si>
    <t>1.1.16</t>
  </si>
  <si>
    <t>Số 97 Lô L, đường D1, Khu phố 2, phường Phú Mỹ, quận 7.</t>
  </si>
  <si>
    <t>Trường MN PHÚ MỸ</t>
  </si>
  <si>
    <t>MN PHÚ MỸ</t>
  </si>
  <si>
    <t>1.1.17</t>
  </si>
  <si>
    <t>Trường mầm non 
Tân Phong</t>
  </si>
  <si>
    <t>Số 2 đường 31, Khu định cư Tân Quy Đông, Khu phố 5, Phường Tân Phong, Quận 7</t>
  </si>
  <si>
    <t>Trường MN TÂN PHONG</t>
  </si>
  <si>
    <t>MN TÂN PHONG</t>
  </si>
  <si>
    <t>Khối Tiểu học</t>
  </si>
  <si>
    <t>Sô 76/5 Phạm Hữu Lầu, KP1, Phường Phú Mỹ, Quận 7.</t>
  </si>
  <si>
    <t>CT 28953</t>
  </si>
  <si>
    <t>ĐƠN VỊ SỰ NGHIỆP - TIỂU HỌC</t>
  </si>
  <si>
    <t>Trường Tiểu học 
Nguyễn Văn Hưởng</t>
  </si>
  <si>
    <t>Số 1207 Huỳnh Tấn Phát, phường Phú Thuận, quận 7 
(số cũ 77/1)</t>
  </si>
  <si>
    <t>CT 28968</t>
  </si>
  <si>
    <t>Số 14 Nguyễn Văn Quỳ,
Phường Phú Thuận, Quận 7. 
(số cũ G5 Nguyễn Thị Thập)</t>
  </si>
  <si>
    <t>CT 28957</t>
  </si>
  <si>
    <t>CT 28965</t>
  </si>
  <si>
    <t>Số 8/7 Bùi Văn Ba,  Phường Tân Thuận Đông, Quận 7.</t>
  </si>
  <si>
    <t>CT 28954</t>
  </si>
  <si>
    <t>Số 203 Lâm Văn Bền , Phường Bình Thuận, Quận 7.</t>
  </si>
  <si>
    <t>CT 28956</t>
  </si>
  <si>
    <t>Số 239/7 Trần Xuân Soạn, Phường Tân Hưng, Quận 7</t>
  </si>
  <si>
    <t>CT28966</t>
  </si>
  <si>
    <t xml:space="preserve">Số 132 Phan Huy Thực, Phường Tân Kiểng, Quận 7.
 (số cũ 149/17) </t>
  </si>
  <si>
    <t>CT 28945</t>
  </si>
  <si>
    <t>Số 53/12 Phan Huy Thực, Phường Tân Kiểng, Quận 7</t>
  </si>
  <si>
    <t>CT 28944</t>
  </si>
  <si>
    <t>Số 12 Đường 10, khu phố 3, Phường Tân Kiểng, Quận 7</t>
  </si>
  <si>
    <t>CT 28967</t>
  </si>
  <si>
    <t>Số 217/2 Lê Văn Lương, Phường Tân Quy, Quận 7</t>
  </si>
  <si>
    <t>CT 28946</t>
  </si>
  <si>
    <t>Số 23 Đường Phú Thuận, Phường Phú Thuận, Quận 7.</t>
  </si>
  <si>
    <t>CT 28964</t>
  </si>
  <si>
    <t>Tiếp tục sử dụng làm Trường TH Lê Anh Xuân theo QH của TP tại CV 6224/UBND-TM ngày 26/11/2014</t>
  </si>
  <si>
    <t>1.2.11</t>
  </si>
  <si>
    <t>Tạm sử dụng xây dựng trường Tiểu học Tân Thuận Tây</t>
  </si>
  <si>
    <t>CT 28958</t>
  </si>
  <si>
    <t>Đất trống, UBND Q7 đang lập thủ tục xây dựng Trường TH Tân Thuận Tây</t>
  </si>
  <si>
    <t>1.2.12</t>
  </si>
  <si>
    <t xml:space="preserve">Công ty dịch vụ công ích quận 7 </t>
  </si>
  <si>
    <t>Trạm trung chuyển rác. Dự kiến xây dựng nhà ở xã hội</t>
  </si>
  <si>
    <r>
      <rPr>
        <b/>
        <sz val="13"/>
        <rFont val="Times New Roman"/>
        <family val="1"/>
      </rPr>
      <t xml:space="preserve">Đề xuất “bán đấu giá tạo vốn đầu tư” theo Công văn số 5473/UBND-QLĐTXDCT ngày 01/11/2018 của UBND quận 7 
</t>
    </r>
    <r>
      <rPr>
        <sz val="13"/>
        <rFont val="Times New Roman"/>
        <family val="1"/>
      </rPr>
      <t>(Công ty DVCI đang sử dụng để đậu xe và tập kết vật tư XDCT)</t>
    </r>
  </si>
  <si>
    <t>- CÔNG TY CÔNG ÍCH Q7 ký HD ldlk cho Nguyễn Phước Hiền khai thác kinh doanh dv rửa xe, bãi đậu xe ô tô các loại và tập kết CCDC phục vụ XD trong khu vực 3.000m2 (Theo TB 281/TB-UBND ngày 9/5/2011 của VP HDND-UBND)
- CTY ký HĐ ldlk cho CTY Hồng Hải khai thác kinh doanh mua bán, gia công sắt thép các loại dt 700m2</t>
  </si>
  <si>
    <t>1.2.13</t>
  </si>
  <si>
    <t>Trường THCS 
Nguyễn Hiền</t>
  </si>
  <si>
    <t>CT 57157</t>
  </si>
  <si>
    <t>1.2.14</t>
  </si>
  <si>
    <t>CT 28960</t>
  </si>
  <si>
    <t>1.2.15</t>
  </si>
  <si>
    <t xml:space="preserve"> Lô S15-3, Khu đô thị mới Nam Sài Gòn, P.Tân Phú, Quận 7.</t>
  </si>
  <si>
    <t>Trường TH LÊ VĂN TÁM</t>
  </si>
  <si>
    <t xml:space="preserve"> TH LÊ VĂN TÁM</t>
  </si>
  <si>
    <t>Lô R16 Đặng Đại Độ, phường Tân Phong, Quận 7.</t>
  </si>
  <si>
    <t>Trường TH VÕ THỊ SÁU</t>
  </si>
  <si>
    <t>TH VÕ THỊ SÁU</t>
  </si>
  <si>
    <t>53 Lô M đường D7, KP2, phường Phú Mỹ, Quận 7.</t>
  </si>
  <si>
    <t xml:space="preserve">Trường TH PHẠM HỮU LẦU </t>
  </si>
  <si>
    <t xml:space="preserve">TH PHẠM HỮU LẦU </t>
  </si>
  <si>
    <r>
      <t>Số 38B Nguyễn Văn Quỳ, Phường Phú Thuận, quận 7
(thuộc khu dất số 02 NVQ 28.868m</t>
    </r>
    <r>
      <rPr>
        <vertAlign val="superscript"/>
        <sz val="13"/>
        <rFont val="Times New Roman"/>
        <family val="1"/>
      </rPr>
      <t>2</t>
    </r>
    <r>
      <rPr>
        <sz val="13"/>
        <rFont val="Times New Roman"/>
        <family val="1"/>
      </rPr>
      <t>)</t>
    </r>
  </si>
  <si>
    <t>Trường TH PHÚ THUẬN</t>
  </si>
  <si>
    <t>TH PHÚ THUẬN</t>
  </si>
  <si>
    <t>Lô E -1 thuộc dự án KDC Tân Thuận Tây, Nguyễn Văn Linh, khu phố 1, phường Tân Thuận Tây, Quận 7</t>
  </si>
  <si>
    <t>Trường TH KIM ĐỒNG
(nhận bàn giao từ Công ty Hoàn Cầu thuộc Dự án KDC Tân Thuận Tây tại phường Tân Thuận Tây và phường Bình Thuận)</t>
  </si>
  <si>
    <t>TH KIM ĐỒNG</t>
  </si>
  <si>
    <t>1.3</t>
  </si>
  <si>
    <t xml:space="preserve"> Khối Trung học cơ sở</t>
  </si>
  <si>
    <t>1.3.1</t>
  </si>
  <si>
    <t>Trường THCS 
Huỳnh Tấn Phát</t>
  </si>
  <si>
    <t>Số 488 Huỳnh Tấn Phát, P.Bình Thuận, Quận 7</t>
  </si>
  <si>
    <t>CT28961</t>
  </si>
  <si>
    <t>1.3.2</t>
  </si>
  <si>
    <t>Trường THCS 
Trần Quốc Tuấn</t>
  </si>
  <si>
    <t xml:space="preserve">Số 16/1, KP1, Bế Văn Cấm, Phường Tân Kiểng, Quận 7
(số cũ 35/5 ) </t>
  </si>
  <si>
    <t>CT28963</t>
  </si>
  <si>
    <t>1.3.3</t>
  </si>
  <si>
    <t>Trường THCS 
Nguyễn Hữu Thọ</t>
  </si>
  <si>
    <t>Số 62 Lâm Văn Bền, 
Phường Tân Kiểng, Quận 7
(số cũ 55/8A)</t>
  </si>
  <si>
    <t>CT 57158</t>
  </si>
  <si>
    <t>1.3.4</t>
  </si>
  <si>
    <t>Trường THCS 
Nguyễn Thị Thập</t>
  </si>
  <si>
    <t>Số 411/3 Nguyễn Thị Thập, Phường Tân Phong, Quận 7</t>
  </si>
  <si>
    <t>CT 28972</t>
  </si>
  <si>
    <t>D29 Đường số 3 - Khu Dân Cư Vạn Phát Hưng - Khu Phố 1, Phường Phú Mỹ, Quận 7.</t>
  </si>
  <si>
    <t>CT28973</t>
  </si>
  <si>
    <t xml:space="preserve">ĐƠN VỊ SỰ NGHIỆP - THCS </t>
  </si>
  <si>
    <t>CT28974</t>
  </si>
  <si>
    <t>CT28962</t>
  </si>
  <si>
    <t>1.4</t>
  </si>
  <si>
    <t>Đào tạo khác</t>
  </si>
  <si>
    <t>1.4.1</t>
  </si>
  <si>
    <t xml:space="preserve">TRUNG TÂM GDNN-GDTX </t>
  </si>
  <si>
    <t>TRUNG TÂM GDNN-GDTX (CS1)</t>
  </si>
  <si>
    <t>Số 27/3 Đường số 10, khu phố 3, phường Bình Thuận, Q7</t>
  </si>
  <si>
    <t>1.4.2</t>
  </si>
  <si>
    <t>TRUNG TÂM GDNN-GDTX (CS2)</t>
  </si>
  <si>
    <t>Số 38A Nguyễn Văn Quỳ, phường Phú Thuận, quận 7 (thuộc khu dất số 02 NVQ 28.868m2)</t>
  </si>
  <si>
    <t>Sự nghiệp Y tế</t>
  </si>
  <si>
    <t>2.1</t>
  </si>
  <si>
    <t>Bệnh viện</t>
  </si>
  <si>
    <t>2.1.1</t>
  </si>
  <si>
    <t>KHỐI Y TẾ</t>
  </si>
  <si>
    <t>ĐIỀU CHUYỂN</t>
  </si>
  <si>
    <t>2.1.2</t>
  </si>
  <si>
    <t>Trung Tâm y tế quận</t>
  </si>
  <si>
    <t>CT 28997</t>
  </si>
  <si>
    <t>TRUNG TÂM Y TẾ</t>
  </si>
  <si>
    <t>2.2</t>
  </si>
  <si>
    <t>Trung Tâm Y tế quận</t>
  </si>
  <si>
    <t>2.2.1</t>
  </si>
  <si>
    <t>67218/QĐ-UB của UBND TP xác lập SHNN</t>
  </si>
  <si>
    <t>TRẠM Y TẾ 
P.BÌNH THUẬN</t>
  </si>
  <si>
    <t>TRẠM Y TẾ 
BÌNH THUẬN</t>
  </si>
  <si>
    <t>Trụ sở làm việc, nằm hoàn toàn trong lộ giới đường Lý Phục Man - Huỳnh Tấn Phát</t>
  </si>
  <si>
    <t>Tạm quản lý sử dụng chờ trhực hiện theo quy hoạch do nằm hoàn toàn trong lộ giới đường Lý Phục Man - Huỳnh Tấn Phát</t>
  </si>
  <si>
    <t xml:space="preserve">Tạm quản lý, 
sử dụng làm 
TRẠM Y TẾ 
Phường Bình Thuận </t>
  </si>
  <si>
    <t>2.2.2</t>
  </si>
  <si>
    <t>DTD</t>
  </si>
  <si>
    <t>2.2.3</t>
  </si>
  <si>
    <t>Số 53 KDC Tân Thuận Nam, 
P.Phú Thuận, Q7</t>
  </si>
  <si>
    <t>TRẠM Y TẾ 
P.PHÚ THUẬN</t>
  </si>
  <si>
    <t>TRẠM Y TẾ PHƯỜNG PHÚ THUẬN</t>
  </si>
  <si>
    <t>Số 946 Nguyễn Văn Linh, 
phường Tân Phong, quận 7 
(Khu đất R16, Khu A, 
Đô thị mới Nam TP)</t>
  </si>
  <si>
    <t>TRẠM Y TẾ PHƯỜNG TÂN PHONG</t>
  </si>
  <si>
    <t>Trạm Y Tế 
Phường Tân Thuận Đông</t>
  </si>
  <si>
    <t>Số 531-533 Huỳnh Tân Phát, 
P.Tân Thuận Đông, quận 7</t>
  </si>
  <si>
    <t>TRẠM Y TẾ 
P.TÂN THUẬN ĐÔNG</t>
  </si>
  <si>
    <t>TRẠM Y TẾ PHƯỜNG TÂN THUẬN ĐÔNG</t>
  </si>
  <si>
    <t>3.</t>
  </si>
  <si>
    <t>Sự nghiệp Văn hóa - TDTT</t>
  </si>
  <si>
    <t>3.1</t>
  </si>
  <si>
    <t>TRUNG TÂM TDTT</t>
  </si>
  <si>
    <t>3.2</t>
  </si>
  <si>
    <t>Trung tâm Thể dục thể thao quận 7</t>
  </si>
  <si>
    <t>1 phần thửa 19, thửa 43, 62 tờ số 5, KP3, Hoàng Quốc Việt, P. Phú Mỹ, Quận 7.</t>
  </si>
  <si>
    <t>Trung tâm văn hóa quận 7</t>
  </si>
  <si>
    <t>Trung Tâm văn hóa Q 7</t>
  </si>
  <si>
    <t>Nhà Tưởng niệm Bác hồ</t>
  </si>
  <si>
    <t>TRUNG TÂM VĂN HÓA</t>
  </si>
  <si>
    <t>Số 1521 Huỳnh Tấn Phát, Phường Phú Mỹ, Quận 7.</t>
  </si>
  <si>
    <t>Trụ sở làm việc, các lớp dạy năng khiếu và sân khấu ca nhạc</t>
  </si>
  <si>
    <t>3.5</t>
  </si>
  <si>
    <t>Sân Tennis</t>
  </si>
  <si>
    <t>Trung tâm TDTT (Sân Tennis)</t>
  </si>
  <si>
    <t>02 SÂN TENNIS</t>
  </si>
  <si>
    <r>
      <rPr>
        <b/>
        <sz val="13"/>
        <rFont val="Times New Roman"/>
        <family val="1"/>
      </rPr>
      <t xml:space="preserve"> Dự án XD Trung Tâm sinh hoạt TTN </t>
    </r>
    <r>
      <rPr>
        <sz val="13"/>
        <rFont val="Times New Roman"/>
        <family val="1"/>
      </rPr>
      <t xml:space="preserve">
(Hiện trạng 
SÂN BÓNG ĐÁ)</t>
    </r>
  </si>
  <si>
    <t>SÂN BÓNG ĐÁ HUYNH ĐỆ</t>
  </si>
  <si>
    <t>III</t>
  </si>
  <si>
    <t>Đơn vị khác</t>
  </si>
  <si>
    <t>4.1</t>
  </si>
  <si>
    <t>Đội quản lý thị trường</t>
  </si>
  <si>
    <t>Số 499 Huỳnh Tấn Phát, phường Tân Thuận Đông, quận 7</t>
  </si>
  <si>
    <t>ĐỘI QLTT SỐ 7</t>
  </si>
  <si>
    <t>IV</t>
  </si>
  <si>
    <t>Khối chợ</t>
  </si>
  <si>
    <t>Chợ</t>
  </si>
  <si>
    <t>KHỐI CHỢ</t>
  </si>
  <si>
    <t>Số 239 Lê Văn Lương, Phường Tân Kiểng, Quận 7
(Số cũ Thửa 01 tờ số 38, 39)</t>
  </si>
  <si>
    <t>Thửa 20,21,22 tờ số 12, KP1, Đường Tân Mỹ , Phường Tân Phú, Quận 7.</t>
  </si>
  <si>
    <t>Thửa 77, tờ bản đồ số 1, Đường số 10, Phường Tân Quy, Quận 7</t>
  </si>
  <si>
    <t>CHỢ TÂN KIỂNG 2 Phường Tân Kiểng</t>
  </si>
  <si>
    <t>CHỢ TÂN KIỂNG 2</t>
  </si>
  <si>
    <t>B</t>
  </si>
  <si>
    <t>KHỐI CÔNG TY TNHH MTV DVCI QUẬN 7</t>
  </si>
  <si>
    <t>Cty TNHH MTV Dịch vụ Công ích quận 7</t>
  </si>
  <si>
    <t>Trụ sở làm việc của Công ty</t>
  </si>
  <si>
    <t>Số 1414 Huỳnh Tấn Phát, Phường Mỹ, Q7</t>
  </si>
  <si>
    <t>06/05/2009</t>
  </si>
  <si>
    <t>10/01/2017</t>
  </si>
  <si>
    <t>Cửa hàng xăng dầu số 8 Đào Trí</t>
  </si>
  <si>
    <t>275,82</t>
  </si>
  <si>
    <t>Cửa hàng 
xăng dầu số 48</t>
  </si>
  <si>
    <t>Tiếp tục quản lý cho thuê</t>
  </si>
  <si>
    <t xml:space="preserve">960 Huỳnh Tấn Phát, Phường Tân Phú, Q7  (số cũ 13/6) </t>
  </si>
  <si>
    <t xml:space="preserve">Giấy CNQSDĐ số 00083/1aQSDĐ/1460/UB của UBND TP chứng nhận Công ty DVCI quận 7 thuê đất 50 năm hết hạn ngày 01/01/2046. </t>
  </si>
  <si>
    <t>15/6/2004</t>
  </si>
  <si>
    <t>2 Chung cư, KP 2, Đường số 15, Phường Tân Quy, Q7</t>
  </si>
  <si>
    <t>Bán đấu giá và chuyển nhương quyền sử dụng đất nếu phù hợp quy hoạch</t>
  </si>
  <si>
    <t>KE 49 Huỳnh Tấn Phát, P.Tân Thuân Tây, Q7</t>
  </si>
  <si>
    <t>TỔNG CỘNG</t>
  </si>
  <si>
    <t>2.10</t>
  </si>
  <si>
    <t>2.10.1</t>
  </si>
  <si>
    <t>Một phần thửa 51, tờ bản dồ số 17, Bộ địa chính phường Tân Phong, P.Tân Phong, quận 7.</t>
  </si>
  <si>
    <t>Đất trống, 
tạm quản lý chờ đầu tư xây dựng Văn phòng khu phố 2, phường Tân Phong</t>
  </si>
  <si>
    <t>Đã có chủ trương đầu tư , CHƯA CÓ QĐ giao đất</t>
  </si>
  <si>
    <t>I</t>
  </si>
  <si>
    <t>V</t>
  </si>
  <si>
    <t>Giấy chứng nhận quyền sử dụng đất</t>
  </si>
  <si>
    <t xml:space="preserve">Quyết định giao/thuê đất </t>
  </si>
  <si>
    <t>Hợp đồng thuê đất</t>
  </si>
  <si>
    <t>,</t>
  </si>
  <si>
    <t>Ghi chú 
(hiện trạng sử dụng)</t>
  </si>
  <si>
    <t>5570/QĐ-UBND</t>
  </si>
  <si>
    <t>5294/QĐ-UBND</t>
  </si>
  <si>
    <t>220-11</t>
  </si>
  <si>
    <t>Số 1362 Huỳnh Tấn Phát, 
phường Phú Mỹ, Quận 7 
(số cũ 80/4)</t>
  </si>
  <si>
    <t>CT 37894</t>
  </si>
  <si>
    <r>
      <t>Công văn số 5095/UBND-TM ngày 6/10/2012 của UBND TP: UBND quận 7 sử dụng một phần diện tích xây dựng diêu thị Co.opmart (khoảng 8.272,6m</t>
    </r>
    <r>
      <rPr>
        <vertAlign val="superscript"/>
        <sz val="13"/>
        <rFont val="Times New Roman"/>
        <family val="1"/>
      </rPr>
      <t>2</t>
    </r>
    <r>
      <rPr>
        <sz val="13"/>
        <rFont val="Times New Roman"/>
        <family val="1"/>
      </rPr>
      <t>)</t>
    </r>
  </si>
  <si>
    <t>Đề nghị loại khỏi phương án 167 
(Đã bàn giao Co.opmart đề xây dựng siêu thị)</t>
  </si>
  <si>
    <t>15 ĐỊA CHỈ</t>
  </si>
  <si>
    <t>Trường mầm non 
Sương Mai</t>
  </si>
  <si>
    <t>Số 17B Cư xá Ngân hàng,  Phường Tân Thuận Tây, Quận 7.</t>
  </si>
  <si>
    <t xml:space="preserve">Trường học,   diện tích nhỏ và không đạt theo quy chuẩn </t>
  </si>
  <si>
    <t xml:space="preserve">Bán đấu giá nhà và chuyển nhượng QSDĐ
</t>
  </si>
  <si>
    <t xml:space="preserve">- Đề xuất loại khòi DM167 </t>
  </si>
  <si>
    <t xml:space="preserve">LOẠI </t>
  </si>
  <si>
    <t>Số 6A Cư xá Ngân hàng,  Phường Tân Thuận Tây, Quận 7.</t>
  </si>
  <si>
    <t>Trường TH 
Lê Văn Tám</t>
  </si>
  <si>
    <t>Số 144 Nguyễn Thị Thập, P.Bình Thuận, Quận 7</t>
  </si>
  <si>
    <t>ĐÃ BÀN GIAO ĐƠN VỊ KHÁC THEO QUYẾT ĐỊNH CỦA TP</t>
  </si>
  <si>
    <t xml:space="preserve"> Số 83/3 Huỳnh Tấn Phát, phường Phú Mỹ, Quận 7</t>
  </si>
  <si>
    <t>68823/QĐ-UB của UBND TP xác lập SHNN</t>
  </si>
  <si>
    <t>Quận cho BHXH mượn trong khi chờ XD Trụ sở mới</t>
  </si>
  <si>
    <t>Tạm sử dụng theo QH của TP, Quận sẽ thu hồi sau khi XD xong Trụ sở mới; 
(CV 6084/UBND-TM ngày 26/11/2012: TP giao UBND H.Nhà Bè)</t>
  </si>
  <si>
    <t>- Đề nghị loại khỏi DM 167 (Đã bàn giao cho UBND H.Nhà Bè theo CV số 6084/UBND-TM ngày 26/11/2012)</t>
  </si>
  <si>
    <t>Đã bàn giao cho UBND H.Nhà Bè</t>
  </si>
  <si>
    <t>UBND H.Nhà Bè</t>
  </si>
  <si>
    <t>1333  Huỳnh Tấn Phát, KP4, P.Phú Thuận, Quận 7
(Thửa số 4,5 tờ số 105)</t>
  </si>
  <si>
    <t>CT 28938</t>
  </si>
  <si>
    <t>Trụ sở, các lớp năng khiếu và sân thi đấu</t>
  </si>
  <si>
    <t xml:space="preserve">CV số  3601/UBND-KT ngày 13/8/2018  của UBND TP: Bàn giao nguyên trạng cho CCT Q7 để thực hiện DA ĐTXD Trụ sở làm việc; Sau khi xong, UBND Q7 tiếp nhận nguyên trạng CS nhà đất số 350 HTP, Q7 và đề xuất phương án xử lý trình UBND TP (thay vì  Bán đấu giá và chuyển nhượng quyền SDĐ nếu phù hợp với quy hoạch theo CV 1478) </t>
  </si>
  <si>
    <t xml:space="preserve">- Đề xuất loại khỏi DM 167(Đã bàn giao Chi cục thuế Q7)  </t>
  </si>
  <si>
    <t>Đã bàn giao Chi cục thuế Q7</t>
  </si>
  <si>
    <t>Chi cục thuế Q7</t>
  </si>
  <si>
    <t>Trường TH 
Kim Đồng</t>
  </si>
  <si>
    <t>01 phần thửa 27 tờ bản đồ số 7, KP1, Nguyễn Văn Linh, phường Tân Thuân Tây, Quận 7.</t>
  </si>
  <si>
    <t>CT 28959</t>
  </si>
  <si>
    <t>- Đề xuất loại khỏi DM167
 (do đã bàn giao Cty Hoàn Cầu thuộc Dự án Khu dân cư Tân Thuận Tây thuộc Phường Tân Thuận Tây và Phường Bình Thuận)</t>
  </si>
  <si>
    <t xml:space="preserve"> Đã bàn giao Cty Hoàn Cầu </t>
  </si>
  <si>
    <t xml:space="preserve"> Cty Hoàn Cầu </t>
  </si>
  <si>
    <t>Lô E-1, thuộc Dự án KDC Tân Thuận Tây tại phường Tân Thuận Tây và phường Bình Thuận</t>
  </si>
  <si>
    <t>Trường TH 
Nguyễn Thị Định (CS2)</t>
  </si>
  <si>
    <t xml:space="preserve">Số 14/11 Lâm văn Bền, phường Tân Kiểng, Quận 7. 
(số cũ 47/6 ) </t>
  </si>
  <si>
    <t>CT 28955</t>
  </si>
  <si>
    <t>Bàn giao Giáo xứ Thuận Phát theo Quyết định số 4549/QĐ-UBND ngày 31/08/2016 của UBND TP</t>
  </si>
  <si>
    <t>- Đề xuất loại khỏi DM167 (do đã  bàn giao Giáo xứ Thuận Phát)</t>
  </si>
  <si>
    <t xml:space="preserve"> Đã bàn giao Giáo xứ Thuận Phát</t>
  </si>
  <si>
    <t>Giáo xứ Thuận Phát</t>
  </si>
  <si>
    <t>Thửa 108, tờ bản đồ 11 và thửa1,2 tờ bản đồ 14, Đường Nguyễn Văn Tạo, xã Hiệp Phước, Huyện Nhà Bè</t>
  </si>
  <si>
    <t>Vườn ươm cây xanh trong khi chờ triển khai quy hoạch công trình công cộng</t>
  </si>
  <si>
    <t>- Công văn số 2007/UBND-TM ngày 02/5/2013 của UBND TP;
- Quyết định số 4190/QĐ-UBND ngày 7/8/2017 của UBND TP giao UBND Huyện Nhà Bè tiếp nhận khu đất</t>
  </si>
  <si>
    <t xml:space="preserve"> (Đã bàn giao cho Huyện Nhà Bè theo Biên bản bàn giao ngày 15/6/2018)</t>
  </si>
  <si>
    <t xml:space="preserve">Huyện Nhà Bè </t>
  </si>
  <si>
    <t xml:space="preserve">Đề xuất loại khỏi DM167
</t>
  </si>
  <si>
    <t>6 Chung cư,  KP 2, Đường số 15, Phường Tân Quy, Q7</t>
  </si>
  <si>
    <t>68837/QĐ-UBND của UBND TP xác lập quyền SHNN</t>
  </si>
  <si>
    <t>Tiếp tục quản lý cho thuê theo quy hoạch của TP</t>
  </si>
  <si>
    <t>Đề xuất loại khỏi DM167
(UBND TP chứng nhận Cty CP TM Nam Sài Gòn thuê đất từ 20/7/2000-1/1/2046 theo Quyết định số 4307/QĐUB ngày 16/7/2001 của UBND TP)</t>
  </si>
  <si>
    <t>Cty CP TM Nam Sài Gòn</t>
  </si>
  <si>
    <r>
      <rPr>
        <b/>
        <sz val="12.5"/>
        <rFont val="Times New Roman"/>
        <family val="1"/>
      </rPr>
      <t xml:space="preserve">Đề xuất loại khỏi DM167
</t>
    </r>
    <r>
      <rPr>
        <sz val="12.5"/>
        <rFont val="Times New Roman"/>
        <family val="1"/>
      </rPr>
      <t>(UBND TP chứng nhận Cty CP TM Nam Sài Gòn thuê đất từ 20/7/2000-1/1/2046 theo Quyết định số 4307/QĐUB ngày 16/7/2001 của UBND TP)</t>
    </r>
  </si>
  <si>
    <t>SÁP NHẬP TRỤ SỞ UBND PHƯỜNG</t>
  </si>
  <si>
    <t>Số 357 Huỳnh Tấn Phát, P. Tân Thuận Đông, Quận 7</t>
  </si>
  <si>
    <t>Đề nghị loại khỏi DM 167
(do được bố trí vị trí mới nên vị trí này nhập chung vào Trụ sở UBND phường Tân Thuận Đông )</t>
  </si>
  <si>
    <t>Trạm Y Tế 
Phường Bình Thuận</t>
  </si>
  <si>
    <t>Số 342 Huỳnh Tấn Phát, P.Bình Thuận, quận 7</t>
  </si>
  <si>
    <t>Đề nghị loại khỏi DM 167 
(do được bố trí vị trí mới nên vị trí này nhập chung vào vào trụ sở UBND phường Bình Thuận)</t>
  </si>
  <si>
    <t>TRẠM Y TẾ BÌNH THUẬN</t>
  </si>
  <si>
    <t>ĐÃ GIẢI TỎA TỎA DO THUỘC DỰ ÁN GPMB CẦU KÊNH TẺ</t>
  </si>
  <si>
    <t>Trường Mẫu giáo 
Tuổi Thơ B</t>
  </si>
  <si>
    <t>Số 622 Trần xuân soạn, phường Tân Hưng, Quận 7</t>
  </si>
  <si>
    <t>65142/QĐ-UB của UBND TP xác lập SHNN</t>
  </si>
  <si>
    <t xml:space="preserve">  Đề xuất loại khỏi DM 167 
(do giải tỏa thuộc Dự án xây dựng cầu Kênh tẻ) </t>
  </si>
  <si>
    <t>Chốt dân phòng</t>
  </si>
  <si>
    <t>Sô 599B Trần Xuân Soạn, Phường Tân Hưng, Quận 7.</t>
  </si>
  <si>
    <t xml:space="preserve">  Đề xuất loại 
khỏi DM 167 
(đã giải tỏa thuộc Dự án BTGPMB nhà ở ven Kênh Tẻ)</t>
  </si>
  <si>
    <t>NHÀ ĐẤT LOẠI KHỎI PHƯƠNG ÁN ĐỂ GIAO TRẢ CHO TỔ CHỨC, CÁ NHÂN</t>
  </si>
  <si>
    <t>1 phần thửa số 1 tờ số 13, Bến Nghé, Phường Tân Thuận Đông, quận 7.</t>
  </si>
  <si>
    <t>- Đề xuất dừng sắp xếp và loại khỏi DM 167 
- Đất mượn của 
Cảng Bến Nghé</t>
  </si>
  <si>
    <t>ĐÃ GIAO TRẢ CẢNG BẾN NGHE</t>
  </si>
  <si>
    <t>CẢNG BẾN NGHE</t>
  </si>
  <si>
    <t>DỪNG 
SẮP XẾP</t>
  </si>
  <si>
    <t>KHONG THAY PHUONG BC</t>
  </si>
  <si>
    <t xml:space="preserve"> Số 496A Nguyễn Thị Thập, KP1, Phường Tân Quy, Quận 7.  (số cũ 335/7) </t>
  </si>
  <si>
    <t>CT57150</t>
  </si>
  <si>
    <t>- Đề xuất dừng sắp xếp DM 167 
VĂN PHÒNG KP1 PHƯỜNG TÂN QUY
 (TB số 26TB-VC3-V3 ngày 4/9/2019 của VKSNNCC tại TPHCM)</t>
  </si>
  <si>
    <t xml:space="preserve"> UBND Phường Tân Phong:</t>
  </si>
  <si>
    <t>Đất trống
(Dự kiến xây dựng Văn phòng khu phố 2)</t>
  </si>
  <si>
    <t>DANH SÁCH NHÀ Ở THUỘC SỞ HỮU NHÀ NƯỚC ĐANG QUẢN LÝ, GIỮ HỘ</t>
  </si>
  <si>
    <t>Loại nhà/đất</t>
  </si>
  <si>
    <t>Số tầng</t>
  </si>
  <si>
    <t>Diện tích (m²)</t>
  </si>
  <si>
    <t>Hồ sơ pháp lý</t>
  </si>
  <si>
    <t>Hiện trạng quản lý/sử dụng</t>
  </si>
  <si>
    <t>Nhà</t>
  </si>
  <si>
    <t>Sử dụng riêng</t>
  </si>
  <si>
    <t>Sử dụng chung</t>
  </si>
  <si>
    <t xml:space="preserve"> Nhóm nhà ở cũ </t>
  </si>
  <si>
    <t>I.1</t>
  </si>
  <si>
    <t>Nhà ở cũ</t>
  </si>
  <si>
    <t xml:space="preserve">Chung cư 136A (số mới 136) Bùi Văn Ba P. Tân Thuận Đông     </t>
  </si>
  <si>
    <t>Chung cư
(58 căn hộ)</t>
  </si>
  <si>
    <t>2;3</t>
  </si>
  <si>
    <t>khoảng
 50m2/
1căn</t>
  </si>
  <si>
    <t xml:space="preserve"> QĐ xác lập  SHNN số 2996/QĐ-UBND ngày 19/7/2018; Nhận bàn giao tháng 9/2018 từ cty CP Thép Tân Thuận.</t>
  </si>
  <si>
    <t>chưa ký HĐTN</t>
  </si>
  <si>
    <t>3/7B đường Nguyễn  Văn Quỳ, 
P. Phú Thuận</t>
  </si>
  <si>
    <t>Nhà phố</t>
  </si>
  <si>
    <t>QĐ xác lập SHNN số 61025/QĐ-UB ngày 21/2/1995; đang khiếu nại.</t>
  </si>
  <si>
    <t>1p B21/1 đường 51, P. Bình Thuận</t>
  </si>
  <si>
    <t>Đã giải quyết bán năm 2007 nhưng chủ SD chưa liên hệ ký TLHĐ mua bán</t>
  </si>
  <si>
    <t>270 (7/11B) đường Lê Văn Lương; 
P. Tân Hưng</t>
  </si>
  <si>
    <t>QĐ xác lập SHNN số 67200/QĐ-UB ngày 10/8/1995; Người sử dụng đang khởi kiện UBND q7.</t>
  </si>
  <si>
    <t>17 E  đường 17, P. Tân Kiểng</t>
  </si>
  <si>
    <t>QĐ xác lập SHNN số 35121/QĐ-UB ngày 2/7/1994</t>
  </si>
  <si>
    <t>cho thuê</t>
  </si>
  <si>
    <t>1 phần 2/1 đường số 3, P. Tân Kiểng</t>
  </si>
  <si>
    <t>QĐ xác lập số 762/QĐ-UB ngày 22/9/1994.</t>
  </si>
  <si>
    <t>1 phần căn 614 đường Huỳnh Tấn Phát (Dương Minh Cảnh), P. Tân Phú</t>
  </si>
  <si>
    <t>QĐ xác lập số SHNN 65138/QĐ-UB  ngày 17/6/1995.</t>
  </si>
  <si>
    <t>1 phần căn 614 đường Huỳnh Tấn Phát (Lê Văn Thi), P. Tân Phú</t>
  </si>
  <si>
    <t>1 phần căn 614 đường Huỳnh Tấn Phát (Lê Minh Hùng), P. Tân Phú</t>
  </si>
  <si>
    <t>QĐ xác lập số SHNN 65138/QĐ-UB  ngày 17/6/1995; đã có QĐ bán số 2079/QĐ-SXD-QLN&amp; CS ngày 16/12/2019</t>
  </si>
  <si>
    <t>10A đường số 21, P. Tân Quy</t>
  </si>
  <si>
    <t>QĐ xác lập SHNN số 35729/QĐ-UB ngày 26/7/1994</t>
  </si>
  <si>
    <t>18B đường số 23, P. Tân Quy</t>
  </si>
  <si>
    <t>QĐ xác lập số SHNN 70255/QĐ-UB ngày 27/4/1996.</t>
  </si>
  <si>
    <t>43B đường số 21, P. Tân Quy</t>
  </si>
  <si>
    <t>QĐ xác lập số 13088/QĐ-UB  ngày 4/4/1994.</t>
  </si>
  <si>
    <t>1phần 55B đường số 10, P. Tân Quy</t>
  </si>
  <si>
    <t>QĐ xác lập SHNN số 13100/QĐ-UB  ngày 04/4/1994.</t>
  </si>
  <si>
    <t>1phần C7/7 đường số 53, P. Tân Quy</t>
  </si>
  <si>
    <t>QĐ xác lập SHNN số 64773/QĐ-UB ngày 13/6/1995.</t>
  </si>
  <si>
    <t>1/2căn 315/7 đường 79, P. Tân Quy</t>
  </si>
  <si>
    <t>QĐ xác lập SHNN số 72374/QĐ-UB ngày 19/8/1986.</t>
  </si>
  <si>
    <t>1/2 phần 81 đường 79, P. Tân Quy</t>
  </si>
  <si>
    <t>QĐ xác lập số 39856/QĐ-UB ngày 12/9/1994.</t>
  </si>
  <si>
    <t>217/5 đường 79, P. Tân Quy</t>
  </si>
  <si>
    <t>QĐ xác lập SHNN số 1184/QĐ-UB ngày 15/11/1999.</t>
  </si>
  <si>
    <t>KE1 đường Hẻm Trần Xuân Soạn, P. Tân Thuận Tây</t>
  </si>
  <si>
    <t xml:space="preserve"> QĐ xác lập SHNN số 22226/QĐ-UB ngày 20/5/1994.</t>
  </si>
  <si>
    <t>KE3 đường Hẻm Trần Xuân Soạn, P. Tân Thuận Tây</t>
  </si>
  <si>
    <t xml:space="preserve"> QĐ xác lập SHNN số 22231/QĐ-UB ngày 20/5/1994.</t>
  </si>
  <si>
    <t>KE9 đường Hẻm Trần Xuân Soạn, P. Tân Thuận Tây</t>
  </si>
  <si>
    <t>QĐ xác lập SHNN số 22238/QĐ-UB ngày 20/5/1994</t>
  </si>
  <si>
    <t>KF8 đường Hẻm Huỳnh Tấn Phát, P. Tân Thuận Tây</t>
  </si>
  <si>
    <t>QĐ xác lập SHNN số 125/QĐ-UB ngày 01/3/2007</t>
  </si>
  <si>
    <t>KF22 Hẻm Huỳnh Tấn Phát, P. Tân Thuận Tây</t>
  </si>
  <si>
    <t xml:space="preserve"> QĐ xác lập SHNN số 22242 ngày 20/5/1994</t>
  </si>
  <si>
    <t>KF26 Hẻm Huỳnh Tấn Phát, P. Tân Thuận Tây</t>
  </si>
  <si>
    <t>QĐ xác lập SHNN số 22245/QĐ-UB ngày 20/5/1994</t>
  </si>
  <si>
    <t>KF30 +KF31 Hẻm Huỳnh Tấn Phát, P. Tân Thuận Tây</t>
  </si>
  <si>
    <t>QĐ xác lập SHNN số 128/QĐ-UB ngày 01/3/2007</t>
  </si>
  <si>
    <t>KF40 Hẻm Huỳnh Tấn Phát, P. Tân Thuận Tây</t>
  </si>
  <si>
    <t>QĐ xác lập SHNN số 22218/QĐ-UB ngày 20/5/1994; Đã có QĐ bán số 1911/QĐ-SXD-QLN&amp;CS ngày 21/11/2019</t>
  </si>
  <si>
    <t>KF01 Hẻm Huỳnh Tấn Phát, P. Tân Thuận Tây</t>
  </si>
  <si>
    <t xml:space="preserve"> QĐ xác lập SHNN số 22223/QĐ-UB ngày 20/5/1994</t>
  </si>
  <si>
    <t>KF41 Hẻm Huỳnh Tấn Phát, P. Tân Thuận Tây</t>
  </si>
  <si>
    <t>QĐ xác lập SHNN số 25527/QĐ-UB ngày 04/6/1994</t>
  </si>
  <si>
    <t>KF42 Hẻm Huỳnh Tấn Phát, P. Tân Thuận Tây</t>
  </si>
  <si>
    <t xml:space="preserve"> QĐ xác lập SHNN số 22219/QĐ-UB ngày 20/5/1994</t>
  </si>
  <si>
    <t>KF44 Hẻm Huỳnh Tấn Phát, P. Tân Thuận Tây</t>
  </si>
  <si>
    <t>QĐ xác lập SHNN số 22220/QĐ-UB ngày 20/5/1994</t>
  </si>
  <si>
    <t>2B (số mới 144) Huỳnh Tấn Phát, P. Tân Thuận Tây</t>
  </si>
  <si>
    <t xml:space="preserve">QĐ xác lập SHNN số 70254/QĐ-UB ngày 27/4/1996 </t>
  </si>
  <si>
    <t>C203 tầng 2 chung cư Phú Thuận</t>
  </si>
  <si>
    <t>Chung cư</t>
  </si>
  <si>
    <t>bổ sung</t>
  </si>
  <si>
    <t>B401 tầng 4 chung cư Phú Thuận</t>
  </si>
  <si>
    <t>I.2</t>
  </si>
  <si>
    <t>Nhà trả góp 15 năm chung cư</t>
  </si>
  <si>
    <t>07.25 tầng 7 Chung cư Đức Khải</t>
  </si>
  <si>
    <t>đang ở</t>
  </si>
  <si>
    <t>05.28 tầng 5 Chung cư Đức Khải</t>
  </si>
  <si>
    <t>06.02 tầng 6 Chung cư Đức Khải</t>
  </si>
  <si>
    <t>06.18 tầng 6 chung cư Đức Khải</t>
  </si>
  <si>
    <t>05.20 tầng 5 chung cư Đức Khải</t>
  </si>
  <si>
    <t>102 Tầng 1 chung cư An Hòa 1</t>
  </si>
  <si>
    <t>B21 tầng 3 Chung cư Tân Hưng</t>
  </si>
  <si>
    <t>Nhóm nhà đất tái định cư</t>
  </si>
  <si>
    <t>Nền tái định cư được giao quản lý chưa bố trí</t>
  </si>
  <si>
    <t xml:space="preserve"> Khu tái định cư 4,6 ha, P. Tân Hưng</t>
  </si>
  <si>
    <t>Đất nền</t>
  </si>
  <si>
    <t>A20</t>
  </si>
  <si>
    <t>B1</t>
  </si>
  <si>
    <t>B4</t>
  </si>
  <si>
    <t>B7</t>
  </si>
  <si>
    <t>1.5</t>
  </si>
  <si>
    <t>B8</t>
  </si>
  <si>
    <t>1.6</t>
  </si>
  <si>
    <t>B9</t>
  </si>
  <si>
    <t>1.7</t>
  </si>
  <si>
    <t>B10</t>
  </si>
  <si>
    <t>1.8</t>
  </si>
  <si>
    <t>B11</t>
  </si>
  <si>
    <t>1.9</t>
  </si>
  <si>
    <t>B12</t>
  </si>
  <si>
    <t>1.10</t>
  </si>
  <si>
    <t>B13</t>
  </si>
  <si>
    <t>1.11</t>
  </si>
  <si>
    <t>B14</t>
  </si>
  <si>
    <t>1.12</t>
  </si>
  <si>
    <t>B17</t>
  </si>
  <si>
    <t>1.13</t>
  </si>
  <si>
    <t>B24</t>
  </si>
  <si>
    <t>1.14</t>
  </si>
  <si>
    <t>C11</t>
  </si>
  <si>
    <t>1.15</t>
  </si>
  <si>
    <t>C14</t>
  </si>
  <si>
    <t>1.16</t>
  </si>
  <si>
    <t>C15</t>
  </si>
  <si>
    <t>1.17</t>
  </si>
  <si>
    <t>C17</t>
  </si>
  <si>
    <t>1.18</t>
  </si>
  <si>
    <t>E1</t>
  </si>
  <si>
    <t>1.19</t>
  </si>
  <si>
    <t>E6</t>
  </si>
  <si>
    <t>1.20</t>
  </si>
  <si>
    <t>G5</t>
  </si>
  <si>
    <t>1.21</t>
  </si>
  <si>
    <t>G7</t>
  </si>
  <si>
    <t>1.22</t>
  </si>
  <si>
    <t>G10</t>
  </si>
  <si>
    <t>Khu tái định cư Phú Mỹ, P. Phú Mỹ</t>
  </si>
  <si>
    <t>E3</t>
  </si>
  <si>
    <t>2.3</t>
  </si>
  <si>
    <t>E4</t>
  </si>
  <si>
    <t>2.4</t>
  </si>
  <si>
    <t>E5</t>
  </si>
  <si>
    <t>2.5</t>
  </si>
  <si>
    <t>E7</t>
  </si>
  <si>
    <t>2.6</t>
  </si>
  <si>
    <t>E9</t>
  </si>
  <si>
    <t>2.7</t>
  </si>
  <si>
    <t>E10</t>
  </si>
  <si>
    <t>2.8</t>
  </si>
  <si>
    <t>E12</t>
  </si>
  <si>
    <t>2.9</t>
  </si>
  <si>
    <t>E13</t>
  </si>
  <si>
    <t>E14</t>
  </si>
  <si>
    <t>2.11</t>
  </si>
  <si>
    <t>E15</t>
  </si>
  <si>
    <t>2.12</t>
  </si>
  <si>
    <t>E16</t>
  </si>
  <si>
    <t>2.13</t>
  </si>
  <si>
    <t>E18</t>
  </si>
  <si>
    <t>2.14</t>
  </si>
  <si>
    <t>E19</t>
  </si>
  <si>
    <t>2.15</t>
  </si>
  <si>
    <t>E20</t>
  </si>
  <si>
    <t>2.16</t>
  </si>
  <si>
    <t>E21</t>
  </si>
  <si>
    <t>2.17</t>
  </si>
  <si>
    <t>E22</t>
  </si>
  <si>
    <t>2.18</t>
  </si>
  <si>
    <t>E23</t>
  </si>
  <si>
    <t>2.19</t>
  </si>
  <si>
    <t>E24</t>
  </si>
  <si>
    <t>2.20</t>
  </si>
  <si>
    <t>E25</t>
  </si>
  <si>
    <t>2.21</t>
  </si>
  <si>
    <t>E26</t>
  </si>
  <si>
    <t>2.22</t>
  </si>
  <si>
    <t>E27</t>
  </si>
  <si>
    <t>2.23</t>
  </si>
  <si>
    <t>E28</t>
  </si>
  <si>
    <t>2.24</t>
  </si>
  <si>
    <t>E29</t>
  </si>
  <si>
    <t>2.25</t>
  </si>
  <si>
    <t>E30</t>
  </si>
  <si>
    <t>2.26</t>
  </si>
  <si>
    <t>E31</t>
  </si>
  <si>
    <t>2.27</t>
  </si>
  <si>
    <t>E32</t>
  </si>
  <si>
    <t>2.28</t>
  </si>
  <si>
    <t>E33</t>
  </si>
  <si>
    <t>2.29</t>
  </si>
  <si>
    <t>E34</t>
  </si>
  <si>
    <t>2.30</t>
  </si>
  <si>
    <t>F1</t>
  </si>
  <si>
    <t>2.31</t>
  </si>
  <si>
    <t>F2</t>
  </si>
  <si>
    <t>2.32</t>
  </si>
  <si>
    <t>F3</t>
  </si>
  <si>
    <t>2.33</t>
  </si>
  <si>
    <t>F4</t>
  </si>
  <si>
    <t>2.34</t>
  </si>
  <si>
    <t>F5</t>
  </si>
  <si>
    <t>2.35</t>
  </si>
  <si>
    <t>F6</t>
  </si>
  <si>
    <t>2.36</t>
  </si>
  <si>
    <t>F7</t>
  </si>
  <si>
    <t>2.37</t>
  </si>
  <si>
    <t>F8</t>
  </si>
  <si>
    <t>2.38</t>
  </si>
  <si>
    <t>F9</t>
  </si>
  <si>
    <t>2.39</t>
  </si>
  <si>
    <t>F10</t>
  </si>
  <si>
    <t>2.40</t>
  </si>
  <si>
    <t>F11</t>
  </si>
  <si>
    <t>2.41</t>
  </si>
  <si>
    <t>F12</t>
  </si>
  <si>
    <t>2.42</t>
  </si>
  <si>
    <t>F13</t>
  </si>
  <si>
    <t>2.43</t>
  </si>
  <si>
    <t>F14</t>
  </si>
  <si>
    <t>2.44</t>
  </si>
  <si>
    <t>F15</t>
  </si>
  <si>
    <t>2.45</t>
  </si>
  <si>
    <t>F16</t>
  </si>
  <si>
    <t>2.46</t>
  </si>
  <si>
    <t>F17</t>
  </si>
  <si>
    <t>2.47</t>
  </si>
  <si>
    <t>F18</t>
  </si>
  <si>
    <t>2.48</t>
  </si>
  <si>
    <t>F19</t>
  </si>
  <si>
    <t>2.49</t>
  </si>
  <si>
    <t>F20</t>
  </si>
  <si>
    <t>2.50</t>
  </si>
  <si>
    <t>F21</t>
  </si>
  <si>
    <t>2.51</t>
  </si>
  <si>
    <t>F22</t>
  </si>
  <si>
    <t>2.52</t>
  </si>
  <si>
    <t>F23</t>
  </si>
  <si>
    <t>2.53</t>
  </si>
  <si>
    <t>F24</t>
  </si>
  <si>
    <t>2.54</t>
  </si>
  <si>
    <t>F25</t>
  </si>
  <si>
    <t>2.55</t>
  </si>
  <si>
    <t>F26</t>
  </si>
  <si>
    <t>2.56</t>
  </si>
  <si>
    <t>F28</t>
  </si>
  <si>
    <t>2.57</t>
  </si>
  <si>
    <t>F29</t>
  </si>
  <si>
    <t>2.58</t>
  </si>
  <si>
    <t>F30</t>
  </si>
  <si>
    <t>2.59</t>
  </si>
  <si>
    <t>F31</t>
  </si>
  <si>
    <t>2.60</t>
  </si>
  <si>
    <t>F32</t>
  </si>
  <si>
    <t>2.61</t>
  </si>
  <si>
    <t>F33</t>
  </si>
  <si>
    <t>2.62</t>
  </si>
  <si>
    <t>F34</t>
  </si>
  <si>
    <t>2.63</t>
  </si>
  <si>
    <t>K10</t>
  </si>
  <si>
    <t>2.64</t>
  </si>
  <si>
    <t>K11</t>
  </si>
  <si>
    <t>2.65</t>
  </si>
  <si>
    <t>K20</t>
  </si>
  <si>
    <t>2.66</t>
  </si>
  <si>
    <t>L1</t>
  </si>
  <si>
    <t>2.67</t>
  </si>
  <si>
    <t>L6</t>
  </si>
  <si>
    <t>2.68</t>
  </si>
  <si>
    <t>L7</t>
  </si>
  <si>
    <t>2.69</t>
  </si>
  <si>
    <t>L8</t>
  </si>
  <si>
    <t>2.70</t>
  </si>
  <si>
    <t>L11</t>
  </si>
  <si>
    <t>2.71</t>
  </si>
  <si>
    <t>L12</t>
  </si>
  <si>
    <t>2.72</t>
  </si>
  <si>
    <t>L13</t>
  </si>
  <si>
    <t>2.73</t>
  </si>
  <si>
    <t>L14</t>
  </si>
  <si>
    <t>2.74</t>
  </si>
  <si>
    <t>L15</t>
  </si>
  <si>
    <t>2.75</t>
  </si>
  <si>
    <t>L16</t>
  </si>
  <si>
    <t>2.76</t>
  </si>
  <si>
    <t>L17</t>
  </si>
  <si>
    <t>2.77</t>
  </si>
  <si>
    <t>L19</t>
  </si>
  <si>
    <t>2.78</t>
  </si>
  <si>
    <t>L20</t>
  </si>
  <si>
    <t>2.79</t>
  </si>
  <si>
    <t>L25</t>
  </si>
  <si>
    <t>2.80</t>
  </si>
  <si>
    <t>L26</t>
  </si>
  <si>
    <t>2.81</t>
  </si>
  <si>
    <t>L53</t>
  </si>
  <si>
    <t>2.82</t>
  </si>
  <si>
    <t>L54</t>
  </si>
  <si>
    <t>2.83</t>
  </si>
  <si>
    <t>L56</t>
  </si>
  <si>
    <t>2.84</t>
  </si>
  <si>
    <t>L61</t>
  </si>
  <si>
    <t>2.85</t>
  </si>
  <si>
    <t>L63</t>
  </si>
  <si>
    <t>2.86</t>
  </si>
  <si>
    <t>L64</t>
  </si>
  <si>
    <t>2.87</t>
  </si>
  <si>
    <t>L65</t>
  </si>
  <si>
    <t>2.88</t>
  </si>
  <si>
    <t>L68</t>
  </si>
  <si>
    <t>2.89</t>
  </si>
  <si>
    <t>L69</t>
  </si>
  <si>
    <t>2.90</t>
  </si>
  <si>
    <t>L70</t>
  </si>
  <si>
    <t>2.91</t>
  </si>
  <si>
    <t>M2</t>
  </si>
  <si>
    <t>2.92</t>
  </si>
  <si>
    <t>M4</t>
  </si>
  <si>
    <t>2.93</t>
  </si>
  <si>
    <t>M8</t>
  </si>
  <si>
    <t>2.94</t>
  </si>
  <si>
    <t>M29</t>
  </si>
  <si>
    <t>2.95</t>
  </si>
  <si>
    <t>M32</t>
  </si>
  <si>
    <t>2.96</t>
  </si>
  <si>
    <t>M33</t>
  </si>
  <si>
    <t>2.97</t>
  </si>
  <si>
    <t>M52</t>
  </si>
  <si>
    <t>2.98</t>
  </si>
  <si>
    <t>N1</t>
  </si>
  <si>
    <t>2.99</t>
  </si>
  <si>
    <t>N2</t>
  </si>
  <si>
    <t>2.100</t>
  </si>
  <si>
    <t>N3</t>
  </si>
  <si>
    <t>2.101</t>
  </si>
  <si>
    <t>N5</t>
  </si>
  <si>
    <t>2.102</t>
  </si>
  <si>
    <t>N6</t>
  </si>
  <si>
    <t>2.103</t>
  </si>
  <si>
    <t>N7</t>
  </si>
  <si>
    <t>2.104</t>
  </si>
  <si>
    <t>N8</t>
  </si>
  <si>
    <t>2.105</t>
  </si>
  <si>
    <t>N9</t>
  </si>
  <si>
    <t>2.106</t>
  </si>
  <si>
    <t>N11</t>
  </si>
  <si>
    <t>2.107</t>
  </si>
  <si>
    <t>N12</t>
  </si>
  <si>
    <t>2.108</t>
  </si>
  <si>
    <t>N13</t>
  </si>
  <si>
    <t>2.109</t>
  </si>
  <si>
    <t>N14</t>
  </si>
  <si>
    <t>2.110</t>
  </si>
  <si>
    <t>N17</t>
  </si>
  <si>
    <t>2.111</t>
  </si>
  <si>
    <t>N18</t>
  </si>
  <si>
    <t>2.112</t>
  </si>
  <si>
    <t>N19</t>
  </si>
  <si>
    <t>2.113</t>
  </si>
  <si>
    <t>N21</t>
  </si>
  <si>
    <t>2.114</t>
  </si>
  <si>
    <t>N22</t>
  </si>
  <si>
    <t>2.115</t>
  </si>
  <si>
    <t>N23</t>
  </si>
  <si>
    <t>2.116</t>
  </si>
  <si>
    <t>N24</t>
  </si>
  <si>
    <t>2.117</t>
  </si>
  <si>
    <t>N25</t>
  </si>
  <si>
    <t>2.118</t>
  </si>
  <si>
    <t>N26</t>
  </si>
  <si>
    <t>2.119</t>
  </si>
  <si>
    <t>N27</t>
  </si>
  <si>
    <t>2.120</t>
  </si>
  <si>
    <t>N28</t>
  </si>
  <si>
    <t>2.121</t>
  </si>
  <si>
    <t>N29</t>
  </si>
  <si>
    <t>2.122</t>
  </si>
  <si>
    <t>N30</t>
  </si>
  <si>
    <t>2.123</t>
  </si>
  <si>
    <t>N31</t>
  </si>
  <si>
    <t>2.124</t>
  </si>
  <si>
    <t>N32</t>
  </si>
  <si>
    <t>2.125</t>
  </si>
  <si>
    <t>N33</t>
  </si>
  <si>
    <t>2.126</t>
  </si>
  <si>
    <t>N34</t>
  </si>
  <si>
    <t>2.127</t>
  </si>
  <si>
    <t>N35</t>
  </si>
  <si>
    <t>2.128</t>
  </si>
  <si>
    <t>N36</t>
  </si>
  <si>
    <t>2.129</t>
  </si>
  <si>
    <t>N37</t>
  </si>
  <si>
    <t>2.130</t>
  </si>
  <si>
    <t>N38</t>
  </si>
  <si>
    <t>2.131</t>
  </si>
  <si>
    <t>N39</t>
  </si>
  <si>
    <t>2.132</t>
  </si>
  <si>
    <t>N40</t>
  </si>
  <si>
    <t>2.133</t>
  </si>
  <si>
    <t>N41</t>
  </si>
  <si>
    <t>2.134</t>
  </si>
  <si>
    <t>N42</t>
  </si>
  <si>
    <t>2.135</t>
  </si>
  <si>
    <t>N43</t>
  </si>
  <si>
    <t>Khu dân cư Đào Chiến Thắng, P. Phú Thuận</t>
  </si>
  <si>
    <t xml:space="preserve">Quận </t>
  </si>
  <si>
    <t>Nền 1</t>
  </si>
  <si>
    <t>Nền 2</t>
  </si>
  <si>
    <t>Khu dân cư Nam Long, P. Tân Thuận Đông</t>
  </si>
  <si>
    <t>Quận</t>
  </si>
  <si>
    <t>B6</t>
  </si>
  <si>
    <t>126,2</t>
  </si>
  <si>
    <t>4.2</t>
  </si>
  <si>
    <t>126,3</t>
  </si>
  <si>
    <t>4.3</t>
  </si>
  <si>
    <t>126,4</t>
  </si>
  <si>
    <t>4.4</t>
  </si>
  <si>
    <t>126,5</t>
  </si>
  <si>
    <t>4.5</t>
  </si>
  <si>
    <t>126,6</t>
  </si>
  <si>
    <t>Khu dân cư Tấn Trường Phú Thuận</t>
  </si>
  <si>
    <t>5.1</t>
  </si>
  <si>
    <t>Khu dân cư Tấn Trường phường Phú Thuận</t>
  </si>
  <si>
    <t>Thuộc thửa 40 tờ 55</t>
  </si>
  <si>
    <t>240</t>
  </si>
  <si>
    <t xml:space="preserve"> bổ sung</t>
  </si>
  <si>
    <t>5.2</t>
  </si>
  <si>
    <t>Thuộc thửa 88 tờ 55</t>
  </si>
  <si>
    <t>162</t>
  </si>
  <si>
    <t>Căn hộ được giao quản lý chưa bố trí</t>
  </si>
  <si>
    <t>Thực tế 58 căn hộ</t>
  </si>
  <si>
    <t>Đã hoàn tất hồ sơ bồi thường: 08 trường hợp, đã bóc thăm, tạm giữ</t>
  </si>
  <si>
    <t>Chung cư Đức Khải Block B4</t>
  </si>
  <si>
    <t>6.1</t>
  </si>
  <si>
    <t>04.02</t>
  </si>
  <si>
    <t>Quyết định xác lập SHNN số 1704/QĐ-UBND ngày 13/4/2015 của Ủy ban Nhân dân Tp.</t>
  </si>
  <si>
    <t>6.2</t>
  </si>
  <si>
    <t>04.03</t>
  </si>
  <si>
    <t>6.3</t>
  </si>
  <si>
    <t>04.04</t>
  </si>
  <si>
    <t>6.4</t>
  </si>
  <si>
    <t>04.17</t>
  </si>
  <si>
    <t>6.5</t>
  </si>
  <si>
    <t>04.19</t>
  </si>
  <si>
    <t>6.6</t>
  </si>
  <si>
    <t>04.20</t>
  </si>
  <si>
    <t>6.7</t>
  </si>
  <si>
    <t>04.22</t>
  </si>
  <si>
    <t>6.8</t>
  </si>
  <si>
    <t>04.28</t>
  </si>
  <si>
    <t>6.9</t>
  </si>
  <si>
    <t>05.17</t>
  </si>
  <si>
    <t>6.10</t>
  </si>
  <si>
    <t>06.01</t>
  </si>
  <si>
    <t>6.11</t>
  </si>
  <si>
    <t>06.04</t>
  </si>
  <si>
    <t>6.12</t>
  </si>
  <si>
    <t>06.17</t>
  </si>
  <si>
    <t>6.13</t>
  </si>
  <si>
    <t>06.20</t>
  </si>
  <si>
    <t>6.14</t>
  </si>
  <si>
    <t>06.21</t>
  </si>
  <si>
    <t>6.15</t>
  </si>
  <si>
    <t>07.03</t>
  </si>
  <si>
    <t>6.16</t>
  </si>
  <si>
    <t>07.04</t>
  </si>
  <si>
    <t>6.17</t>
  </si>
  <si>
    <t>07.17</t>
  </si>
  <si>
    <t>6.18</t>
  </si>
  <si>
    <t>07.18</t>
  </si>
  <si>
    <t>6.19</t>
  </si>
  <si>
    <t>07.28</t>
  </si>
  <si>
    <t>6.20</t>
  </si>
  <si>
    <t>08.02</t>
  </si>
  <si>
    <t>6.21</t>
  </si>
  <si>
    <t>08.04</t>
  </si>
  <si>
    <t>6.22</t>
  </si>
  <si>
    <t>09.02</t>
  </si>
  <si>
    <t>6.23</t>
  </si>
  <si>
    <t>09.04</t>
  </si>
  <si>
    <t>6.24</t>
  </si>
  <si>
    <t>09.17</t>
  </si>
  <si>
    <t>6.25</t>
  </si>
  <si>
    <t>09.18</t>
  </si>
  <si>
    <t>6.26</t>
  </si>
  <si>
    <t>09.20</t>
  </si>
  <si>
    <t>6.27</t>
  </si>
  <si>
    <t>09.21</t>
  </si>
  <si>
    <t>6.28</t>
  </si>
  <si>
    <t>10.04</t>
  </si>
  <si>
    <t>6.29</t>
  </si>
  <si>
    <t>10.17</t>
  </si>
  <si>
    <t>6.30</t>
  </si>
  <si>
    <t>10.23</t>
  </si>
  <si>
    <t>6.31</t>
  </si>
  <si>
    <t>11.02</t>
  </si>
  <si>
    <t>6.32</t>
  </si>
  <si>
    <t>11.04</t>
  </si>
  <si>
    <t>6.33</t>
  </si>
  <si>
    <t>11.17</t>
  </si>
  <si>
    <t>6.34</t>
  </si>
  <si>
    <t>11.19</t>
  </si>
  <si>
    <t>6.35</t>
  </si>
  <si>
    <t>11.21</t>
  </si>
  <si>
    <t>6.36</t>
  </si>
  <si>
    <t>11.23</t>
  </si>
  <si>
    <t>6.37</t>
  </si>
  <si>
    <t>11.25</t>
  </si>
  <si>
    <t>6.38</t>
  </si>
  <si>
    <t>12.04</t>
  </si>
  <si>
    <t>6.39</t>
  </si>
  <si>
    <t>12.17</t>
  </si>
  <si>
    <t>6.40</t>
  </si>
  <si>
    <t>12.19</t>
  </si>
  <si>
    <t>6.41</t>
  </si>
  <si>
    <t>12.23</t>
  </si>
  <si>
    <t>Chung cư Tân Hưng thuộc khu 4,6ha, P. Tân Hưng, quận 7</t>
  </si>
  <si>
    <t>7.1</t>
  </si>
  <si>
    <t>A03</t>
  </si>
  <si>
    <t>Chưa xác lập SHNN, UBND quận giao bố trí tái định cư</t>
  </si>
  <si>
    <t xml:space="preserve"> Chung cư An Hòa 1, P. Tân Thuận Đông</t>
  </si>
  <si>
    <t>8.1</t>
  </si>
  <si>
    <t>Quyết định số xác lập  SHNN số 1313/QĐ-UBND ngày 26/3/2008 của UBND tp.</t>
  </si>
  <si>
    <t>8.2</t>
  </si>
  <si>
    <t>006</t>
  </si>
  <si>
    <t>8.3</t>
  </si>
  <si>
    <t>8.4</t>
  </si>
  <si>
    <t>017</t>
  </si>
  <si>
    <t>8.5</t>
  </si>
  <si>
    <t>Chung cư Phú Thuận, P.Phú Thuận</t>
  </si>
  <si>
    <t>9.1</t>
  </si>
  <si>
    <t>9.2</t>
  </si>
  <si>
    <t>9.3</t>
  </si>
  <si>
    <t>Nhóm nhà ở xã hội</t>
  </si>
  <si>
    <t>…</t>
  </si>
  <si>
    <t xml:space="preserve"> Nhóm nhà ở công vụ</t>
  </si>
  <si>
    <t xml:space="preserve">
Thủ trưởng cơ quan/đơn vị
(Ký tên, đóng dấu)
</t>
  </si>
  <si>
    <t>Ghi chú</t>
  </si>
  <si>
    <t>II.1</t>
  </si>
  <si>
    <t>II.2</t>
  </si>
  <si>
    <t>9.4</t>
  </si>
  <si>
    <t>9.5</t>
  </si>
  <si>
    <t>9.6</t>
  </si>
  <si>
    <t>&lt;300</t>
  </si>
  <si>
    <t>Cắt từ Danh sách 54 trường hợp phường quản lý tại BC số 700/TNMT-TN ngày 29/4/2020 của PTNMT</t>
  </si>
  <si>
    <t>Phường không báo địa chỉ này; báo chung với đất có QĐ thu hồi hiện phường đang trực tiếp quản lý: 535,70M2</t>
  </si>
  <si>
    <t>Số 01 Lê Văn Lương, 
P.Tân Kiểng, quận 7 (số cũ 552 Trần Xuân Soạn)</t>
  </si>
  <si>
    <t>HIỆN TRẠNG SỬ DỤNG 
THEO PHƯƠNG ÁN PHÊ DUYỆT CỦA UBND TP (CV 1478/UBND-TM ngày 07/4/2009 của UBND TP)</t>
  </si>
  <si>
    <t>Xây dựng Trường Bồi dưỡng giáo dục theo CV Công văn số 3169/UBND-TM ngày 4/7/2017 của UBND TP (thay vì xây dựng Trung Tâm Hướng nghiệp Quận 7 theo CV 1478/UBND-TM)</t>
  </si>
  <si>
    <t>Văn phòng khu phố 4A
(Tạm quản lý, 
sử dụng do thuôc Lộ giới đường Lâm Văn Bền)</t>
  </si>
  <si>
    <t>Số 8  Đào Trí, P.Phú Thuận, Q7 - Khu I
(số cũ thửa 3,6,8,31,32,33 TBĐ số 114 )</t>
  </si>
  <si>
    <t>Số 8  Đào Trí, P.Phú Thuận, Q7 - Khu II 
(số cũ thửa 3,6,8,31,32,33 TBĐ số 114 )</t>
  </si>
  <si>
    <t>Bãi đậu xe và trạm trung chuyển rác</t>
  </si>
  <si>
    <t xml:space="preserve">GCN số CT 59774 ngày 10/1/2017 của Sở TNMT chứng nhận Công ty DVCI quận 7 thuê đất 50 năm hết hạn ngày 03/06/2066. </t>
  </si>
  <si>
    <t xml:space="preserve">GCN số CT 59775 ngày 10/01/2017 của Sở TNMT chứng nhận Công ty DVCI quận 7 sử dụng đất 50 năm hết hạn ngày 19/05/2059. </t>
  </si>
  <si>
    <t>ĐÃ BÁN ĐẤU GIÁ THEO QUYẾT ĐỊNH CỦA TP</t>
  </si>
  <si>
    <t>Đang làm cửa 
hàng bách hóa</t>
  </si>
  <si>
    <t>Đề xuất loại khỏi DM167
(Đã bàn giao H.Nhà Bè theo Quyết định số 4307/QĐUB ngày 16/7/2001 của UBND TP)</t>
  </si>
  <si>
    <r>
      <t>- Tổng diện tích 535,70m</t>
    </r>
    <r>
      <rPr>
        <vertAlign val="superscript"/>
        <sz val="12.5"/>
        <rFont val="Times New Roman"/>
        <family val="1"/>
      </rPr>
      <t>2</t>
    </r>
    <r>
      <rPr>
        <sz val="12.5"/>
        <rFont val="Times New Roman"/>
        <family val="1"/>
      </rPr>
      <t>; trong đó, VP khu phố 4 là 90m2 đã được TP phê duyệt phương án và địa chì này hiện đang để trống
- Rà soát pháp lý đưa vào quản lý DM 167</t>
    </r>
  </si>
  <si>
    <t>Đang để trống 
(tạm quản lý do nằm trong dự án nâng cấp hẽm)</t>
  </si>
  <si>
    <t>Trường mầm non 
Phú Thuận Cơ sở 1 (Đề án số 3215/ĐA-UBND ngày 15/7/2020 của UBND quận v/v tổ chức lại Trường MN Phú Thuận, phường Phú Thuận, Q7)</t>
  </si>
  <si>
    <t>Trường mầm non 
Tân Kiểng</t>
  </si>
  <si>
    <r>
      <t xml:space="preserve">DANH SÁCH NHÀ ĐẤT THUỘC SỞ HỮU NHÀ NƯỚC </t>
    </r>
    <r>
      <rPr>
        <b/>
        <u/>
        <sz val="16"/>
        <rFont val="Times New Roman"/>
        <family val="1"/>
      </rPr>
      <t>LOẠI KHỎI PHƯƠNG ÁN SẮP XẾP</t>
    </r>
  </si>
  <si>
    <t>04.23</t>
  </si>
  <si>
    <t>05.12</t>
  </si>
  <si>
    <t>6.42</t>
  </si>
  <si>
    <t>6.43</t>
  </si>
  <si>
    <t>002</t>
  </si>
  <si>
    <t>Chung cư Phú Thuận, P.Phú Thuận Lô A</t>
  </si>
  <si>
    <t>A102</t>
  </si>
  <si>
    <t>A301</t>
  </si>
  <si>
    <t>Đã bốc thăm đang làm thủ tục bàn giao cho người dân</t>
  </si>
  <si>
    <t>A302</t>
  </si>
  <si>
    <t>A501</t>
  </si>
  <si>
    <t>Chung cư Phú Thuận, P.Phú Thuận  Lô B</t>
  </si>
  <si>
    <t>B101</t>
  </si>
  <si>
    <t>B102</t>
  </si>
  <si>
    <t>9.7</t>
  </si>
  <si>
    <t>Chung cư Phú Thuận, P.Phú Thuận  Lô C</t>
  </si>
  <si>
    <t>C402</t>
  </si>
  <si>
    <t>9.8</t>
  </si>
  <si>
    <t>C403</t>
  </si>
  <si>
    <t>9.9</t>
  </si>
  <si>
    <t>C503</t>
  </si>
  <si>
    <t>BIỂU SỐ 03</t>
  </si>
  <si>
    <t xml:space="preserve">     15 ĐỊA CHỈ LOẠI KHỎI PHƯƠNG ÁN SẮP XẾP     </t>
  </si>
  <si>
    <r>
      <t xml:space="preserve">   </t>
    </r>
    <r>
      <rPr>
        <b/>
        <sz val="14"/>
        <rFont val="Times New Roman"/>
        <family val="1"/>
      </rPr>
      <t xml:space="preserve">                                                                                                                                                                                                                                                                               </t>
    </r>
  </si>
  <si>
    <t xml:space="preserve">           BIỂU SỐ 02</t>
  </si>
  <si>
    <t>Văn phòng BĐH Khu phố 2 (Tạm quản lý, sử dụng chở giải tỏa do nằm hoàn toàn trong lộ giới đường Phạm Hữu Lầu)</t>
  </si>
  <si>
    <t>Văn phòng khu phố 4 
(Tạm quản lý, sử dụng do nằm trong lộ giới đường số 18)</t>
  </si>
  <si>
    <t>(Đề xuất bán đấu giá sau khi BHXH xây dựng xong trụ sở mới và giao trả cho Ủy ban nhân dân quận)</t>
  </si>
  <si>
    <t>Trường Tiểu học 
Phú Mỹ</t>
  </si>
  <si>
    <t>Trường mầm non 
KCX Tân Thuận</t>
  </si>
  <si>
    <t>Trường mầm non 
Phú Mỹ</t>
  </si>
  <si>
    <t>Trường mần non
Hoa Hồng</t>
  </si>
  <si>
    <t>Trường Tiểu học 
Trần Quốc Toản</t>
  </si>
  <si>
    <t>Trường Tiểu học 
Tân Thuận</t>
  </si>
  <si>
    <t>Trường Tiểu học 
Nguyễn Thị Định</t>
  </si>
  <si>
    <t>Trường Tiểu học 
Lương Thế Vinh</t>
  </si>
  <si>
    <t>Trường Tiểu học
 Tân Quy</t>
  </si>
  <si>
    <t>Trường Tiểu học 
Lê Anh Xuận</t>
  </si>
  <si>
    <t>Trường Tiểu học 
Đinh Bộ Lĩnh</t>
  </si>
  <si>
    <t>Trường Tiểu học 
Đinh Bộ Lĩnh cơ sở 2</t>
  </si>
  <si>
    <t>Trường Tiểu học 
Đinh Bộ Lĩnh cơ sở 1</t>
  </si>
  <si>
    <t>Trường Tiểu học 
Lê Văn Tám</t>
  </si>
  <si>
    <t>Trường Tiểu học 
Võ Thị Sáu</t>
  </si>
  <si>
    <t>Trường Tiểu học 
Phạm Hữu Lầu</t>
  </si>
  <si>
    <t>Trường Tiểu học 
Phú Thuận</t>
  </si>
  <si>
    <t>Trường Tiểu học 
Kim Đồng</t>
  </si>
  <si>
    <t>Trường THCS 
Hoàng Quốc Việt</t>
  </si>
  <si>
    <t>Trường THCS 
Phạm Hữu Lầu</t>
  </si>
  <si>
    <t>UBND Phường 
Tân Thuận Tây</t>
  </si>
  <si>
    <t>Số 01 đường 9B, phường 
Tân Phú, Q.7</t>
  </si>
  <si>
    <t>Số 11 Nguyễn Thị Thập, 
Phường Tân Phong, Quận 7</t>
  </si>
  <si>
    <t>Giữ nguyên phương án</t>
  </si>
  <si>
    <t>Điều chỉnh phương án</t>
  </si>
  <si>
    <t>Ghi chú</t>
  </si>
  <si>
    <t>Quảng trường Trung tâm hành chính quận (Khu đất trống trước trụ sở UBND)</t>
  </si>
  <si>
    <t xml:space="preserve">Tạm quản lý, sử dụng chờ giải tỏa do nằm hoàn toàn trong lộ giới đường Trần Văn Khánh (Theo CV 2297/UBND-TM ngày 15/5/2013) (Văn phòng 
Khu phố 4 cũ)  </t>
  </si>
  <si>
    <t>Trường MN Phú Mỹ</t>
  </si>
  <si>
    <t>Trường MN PHÚ THUẬN</t>
  </si>
  <si>
    <t>Chưa bố sung</t>
  </si>
  <si>
    <t>chưa bổ sung</t>
  </si>
  <si>
    <t xml:space="preserve">Số 478-480 Huỳnh Tấn Phát, Phường Bình Thuận, Quận 7.
(Số cũ 7/1) </t>
  </si>
  <si>
    <t>Sân bóng đá Huynh Đệ</t>
  </si>
  <si>
    <t xml:space="preserve">UBND Phường Tân Kiểng
 </t>
  </si>
  <si>
    <t xml:space="preserve">Chợ Tân Kiểng (1) 
</t>
  </si>
  <si>
    <t>UBND Phường Tân Quy</t>
  </si>
  <si>
    <t>BQL Chợ Tân Mỹ</t>
  </si>
  <si>
    <t>2.2.8</t>
  </si>
  <si>
    <t>Trạm Y tế phường Bình Thuận (CV số 206/UBND-TM ngày 16/01/2012 của UBND TP) 
(Trạm Thú y quận 7 cũ - 478 HTP)</t>
  </si>
  <si>
    <t>Trạm Y tế phường Bình Thuận (CV số 206/UBND-TM ngày 16/01/2012 của UBND TP) 
(Phòng Y tế cũ-480HTP)</t>
  </si>
  <si>
    <t>Điện lực Tân Thuận
Điện Lực Tân Thuận thuê;
- Đã thực hiện xong thủ tục BĐG trình STNMT phê duyệt giá khởi điểm; Bộ Tài chính và UBND TP chỉ đạo tạm dừng thủ tục BĐG.
 - Đề xuất tiếp tục  “bán đấu giá tạo vốn đầu tư cho Quận”</t>
  </si>
  <si>
    <t>HTX Tín dụng Tân Quy
(tầng trệt chung cư Tân Quy)
(Đề xuất điều chuyển Trung tâm Quản lý nhà và Giám định xây dựng thuộc Sở Xây dựng quản lý cho thuê)</t>
  </si>
  <si>
    <t>Bổ sung phương án</t>
  </si>
  <si>
    <t xml:space="preserve">Pháp lý về nhà, đất </t>
  </si>
  <si>
    <t>Hiện trạng 
sử dụng khi UBND TP phê duyệt phương án</t>
  </si>
  <si>
    <t xml:space="preserve">Trường học, diện tích nhỏ và không đạt theo quy chuẩn </t>
  </si>
  <si>
    <t>HIỆN TRẠNG 
SỬ DỤNG HIỆN NAY</t>
  </si>
  <si>
    <t>- Đề xuất loại khòi DM167 
(Đã bán đấu giá năm 2009 theo QĐ 5243/QĐ-UBND ngày 3/2/2008 của UBND thành phố về duyệt giá khởi điểm bán đấu giá các mặt bằng sô 6A và số 17B CXNH, phường Tân Thuận Tây, Q7 theo giá thị trường)</t>
  </si>
  <si>
    <t>- Đề xuất loại khòi DM167 
(Đã bán đấu giá năm 2010 theo QĐ 213/QĐ-UBND ngày 18/01/2010 của  thành phố về duyệt trị quyền sử duujng đất và giá trị công tình xây dựng trên đất tại mặt bằng số 144 NTT, P.Bình Thuận, Q7 theo giá thị trường để thực hiện thủ tục bán đấu giá)</t>
  </si>
  <si>
    <t>- Đề nghị loại khỏi DM 167 
(Đã bàn giao cho UBND H.Nhà Bè theo CV số 6084/UBND-TM ngày 26/11/2012)</t>
  </si>
  <si>
    <t>Tạm sử dụng theo QH của TP, Quận sẽ thu hồi sau khi XD xong Trụ sở mới; (CV 6084/UBND-TM ngày 26/11/2012: TP giao UBND H.Nhà Bè)</t>
  </si>
  <si>
    <t xml:space="preserve">CV số  3601/UBND-KT ngày 13/8/2018  của UBND TP: Bàn giao nguyên trạng cho CCT Q7 để thực hiện DA ĐTXD Trụ sở làm việc; Sau khi xong, UBND Q7 tiếp nhận nguyên trạng CS nhà đất số 350 HTP, Q7 và đề xuất phương án xử lý trình UBND TP (thay vì  Bán đấu giá và chuyển nhượng quyền SDĐ nếu phù hợp với quy hoạch Trung Tâm Thể dục Thể thao Q7 (Cơ sở 1) theo CV 1478/UBND-TM) </t>
  </si>
  <si>
    <t>- Đề xuất loại khỏi DM167;
UBND Q7 có Báo cáo số 519/BC-UBND-TCKH ngày 9/2/2019 báo cáo BCĐ TP báo cáo phương án xử lý đến nay TP chưa phê duyệt 
 (Đã bàn giao Cty Hoàn Cầu theo QĐ số 6753/QĐ-UBND ngày 26/12/2016 của UBND TP về phê duyêt Dự án Khu dân cư Tân Thuận Tây thuộc Phường Tân Thuận Tây và Phường Bình Thuận tại do Cty TNHH Hoàn Cầu làm chủ đầu tư và Biên bản bàn giao ngày 21/02/2019 giữa Trường Tiểu học Kim Đồng và Ban Quản lý dự án).</t>
  </si>
  <si>
    <t>- Đề xuất loại khỏi DM167 
(Đã  bàn giao Giáo xứ Thuận Phát)</t>
  </si>
  <si>
    <t xml:space="preserve">- Đề xuất loại khỏi DM 167 
(Đã bàn giao Chi cục thuế Q7)  </t>
  </si>
  <si>
    <t>Công ty Hoàn Cầu</t>
  </si>
  <si>
    <t xml:space="preserve"> Giáo xứ Thuận Phát</t>
  </si>
  <si>
    <t>Tiếp tục sử dụng
theo QH của TP</t>
  </si>
  <si>
    <t>Đề nghị loại khỏi DM 167 
(Địa chỉ nhà đất này nằm trong viên khuôn trụ sở UBND phường Bình Thuận và TYT phường Bình Thuận được bố trí vị trí mới nên vị trí này nhập chung vào Trụ sở UBND phường Bình Thuận) (UBND Q7 có Công văn số  3920/UBND-TCKH ngày 10/6/2016 báo cáo BCĐ 167 TP phương án xử lý nhà đất đến nay chưa được phê duyệt)</t>
  </si>
  <si>
    <t>Đề nghị loại khỏi DM 167
(Địa chỉ nhà đất này nằm trong viên khuôn trụ sở UBND phường Tân Thuận Đông và Trạm YT phường TTĐ được bố trí vị trí mới nên vị trí này nhập chung vào Trụ sở UBND phường Tân Thuận Đông );  (UBND Q7 có Công văn số 424/UBND-TCKH ngày 24/01/2018  báo cáo BCĐ 167 TP phương án xử lý nhà đất đến nay chưa được phê duyệt)</t>
  </si>
  <si>
    <t xml:space="preserve">  Đề xuất loại khỏi DM 167 
tại Công văn số 424/UBND-TCKH ngày 24/01/2018 của UBND Q7
(Đã giải tỏa thuộc dự án Xây dựng cầu Kênh Tẻ); (UBND Q7 có Công văn số 424/UBND-TCKH ngày 24/01/2018 báo cáo BCĐ 167 TP phương án xử lý nhà đất đến nay chưa được phê duyệt) </t>
  </si>
  <si>
    <t>- Đề xuất  loại khỏi DM 167 
(Đất mượn của Cảng Bến Nghé)</t>
  </si>
  <si>
    <t>Trụ sở làm việc 
Văn phòng 
Khu phố 5, UBND phường Tân Thuận Đông</t>
  </si>
  <si>
    <t>UBND phường Tân Quy</t>
  </si>
  <si>
    <t>- Đề xuất dừng sắp xếp nhà dất theo NĐ 167; 
- Hiện trạng VĂN PHÒNG KP1 
(TB số 26TB-VC3-V3 ngày 4/9/2019 của VKSNNCC tại TPHCM; CV số 2871/SXD-QLN&amp;CS ngày 16/3/2021 về căn nhà số 333/7 và 335/7 NTT, PTQ, Q7 v/v khôi phục quyền, lợi ích hợp pháp v/v thuê, mua nhà ỡ thuộc SHNN) (UBND Quận 7 có Công văn số 5960/UBND-TCKH ngày 12/12/2019 đề nghị dừng sắp xếp nhà đất theo Nghị định số 167 đến nay TP chưa có văn bản ý kiến)</t>
  </si>
  <si>
    <t>(Đính kèm Báo cáo số:               /BC-TCKH ngày         tháng         năm 2021 của phòng Tài chính - Kế hoạch)</t>
  </si>
  <si>
    <t>UBND Quận 7</t>
  </si>
  <si>
    <t xml:space="preserve">Trường Tiểu học 
Đinh Bộ Lĩnh </t>
  </si>
  <si>
    <t xml:space="preserve">C. Nhóm nhà đất chưa báo cáo kê khai: </t>
  </si>
  <si>
    <t>Ủy ban nhân dân phường Tân Thuận Đông</t>
  </si>
  <si>
    <t>2.1.4</t>
  </si>
  <si>
    <t>2.1.6</t>
  </si>
  <si>
    <t>2.1.7</t>
  </si>
  <si>
    <t>2.3.1</t>
  </si>
  <si>
    <t>2.3.2</t>
  </si>
  <si>
    <t>2.3.3</t>
  </si>
  <si>
    <t>2.3.4</t>
  </si>
  <si>
    <t>2.3.5</t>
  </si>
  <si>
    <t>2.3.6</t>
  </si>
  <si>
    <t>2.4.1</t>
  </si>
  <si>
    <t>2.4.2</t>
  </si>
  <si>
    <t>2.5.1</t>
  </si>
  <si>
    <t>2.5.2</t>
  </si>
  <si>
    <t>2.5.6</t>
  </si>
  <si>
    <t>2.6.1</t>
  </si>
  <si>
    <t>2.6.2</t>
  </si>
  <si>
    <t>2.6.3</t>
  </si>
  <si>
    <t>2.6.4</t>
  </si>
  <si>
    <t>2.6.5</t>
  </si>
  <si>
    <t>2.7.1</t>
  </si>
  <si>
    <t>2.7.2</t>
  </si>
  <si>
    <t>2.7.6</t>
  </si>
  <si>
    <t>2.8.1</t>
  </si>
  <si>
    <t>2.8.2</t>
  </si>
  <si>
    <t>2.8.8</t>
  </si>
  <si>
    <t>2.9.1</t>
  </si>
  <si>
    <t>2.9.6</t>
  </si>
  <si>
    <t>2.10.3</t>
  </si>
  <si>
    <t>2.10.4</t>
  </si>
  <si>
    <t>2.10.5</t>
  </si>
  <si>
    <t>1.1.18</t>
  </si>
  <si>
    <t>1.1.19</t>
  </si>
  <si>
    <t>1.1.20</t>
  </si>
  <si>
    <t>1.1.21</t>
  </si>
  <si>
    <t>2.3.7</t>
  </si>
  <si>
    <t>2.6.7</t>
  </si>
  <si>
    <t>2.6.8</t>
  </si>
  <si>
    <t>2.6.9</t>
  </si>
  <si>
    <t>2.6.10</t>
  </si>
  <si>
    <t>.2.10.2</t>
  </si>
  <si>
    <t>2.10.6</t>
  </si>
  <si>
    <t>Tiếp tục quản lý cho thuê theo quy hoạch của thành phố</t>
  </si>
  <si>
    <t>Đang làm cửa làm bách hóa</t>
  </si>
  <si>
    <t>Trạm Trung chuyển rác</t>
  </si>
  <si>
    <t>Tiếp tục sử dụng theo phương án dược TP phê duyệt</t>
  </si>
  <si>
    <t>Trường Tiểu học 
Đặng Thùy Trâm</t>
  </si>
  <si>
    <t>Ủy ban nhân dân Quận 7</t>
  </si>
  <si>
    <t>10 địa chỉ</t>
  </si>
  <si>
    <t>07 địa chỉ</t>
  </si>
  <si>
    <t>08 địa chỉ</t>
  </si>
  <si>
    <t>06 địa chỉ</t>
  </si>
  <si>
    <t>03 địa chỉ</t>
  </si>
  <si>
    <t>05 địa chỉ</t>
  </si>
  <si>
    <t>24 địa chỉ</t>
  </si>
  <si>
    <t>18 địa chỉ</t>
  </si>
  <si>
    <t>04 địa chỉ</t>
  </si>
  <si>
    <t>01 địa chỉ</t>
  </si>
  <si>
    <t>02 địa chỉ</t>
  </si>
  <si>
    <t>13 địa chỉ</t>
  </si>
  <si>
    <t>ỦY BAN NHÂN DÂN QUẬN 7</t>
  </si>
  <si>
    <t>TỔNG CỘNG</t>
  </si>
  <si>
    <t>34 địa chỉ</t>
  </si>
  <si>
    <t>BC 578</t>
  </si>
  <si>
    <t>BC sơ kết</t>
  </si>
  <si>
    <t>Biểu 1</t>
  </si>
  <si>
    <t>Biểu loại</t>
  </si>
  <si>
    <t>HCSN</t>
  </si>
  <si>
    <t>CTY công ích</t>
  </si>
  <si>
    <t>Biên bản bàn giao tiếp nhận tài sản công số 1126/BB-QLNGĐXD-QLVH Ký ngày 18 tháng 5 năm 2021 giữa Bên giao là Công ty TNHH MTV DVCI Quận 7 và Bên tiếp nhận là  Trung tâm Quản lý nhà và Giám định Xây dựng</t>
  </si>
  <si>
    <t>B. Nhóm nhà đất đã báo cáo kê khai nhưng chưa được duyệt phương án: 57 địa chỉ</t>
  </si>
  <si>
    <t>A.Nhóm nhà đất đã báo cáo kê khai được UBNDTP phê duyệt: 145 địa chỉ</t>
  </si>
  <si>
    <t>Số 261A Lâm Văn Bền, 
phường Bình Thuận, Quận 7 (số cũ thửa số 42 tờ số 17)</t>
  </si>
  <si>
    <t>Đề xuất điều chỉnh phương án sử dụng làm Tru sở Công an phường Phú Thuận (thay vì là Trụ sở  Trạm Y tế  phường phú Thuận theo CV 1478/UBND-TM).</t>
  </si>
  <si>
    <t>CV số 2152/UBND-TCKH ngày 26/4/2017 của UBND Quận 7 cho BHXH tạm mượn làm địa điểm giao dịch trong thời gian chờ xây dựng trụ sở mới</t>
  </si>
  <si>
    <t>Xây dựng 
nhà ở xã hội</t>
  </si>
  <si>
    <t>UBND Phường
 Phú Mỹ</t>
  </si>
  <si>
    <t>Stt</t>
  </si>
  <si>
    <t xml:space="preserve">Ban Quản lý DAĐTXDKV Q7 đang triển khai xây dựng Trường Bồi dưỡng Giáo dục theo CV số 3169/UBND-TM ngày 4/7/2017 </t>
  </si>
  <si>
    <t>UBND quận rà soát điều chỉnh phương án đầu tư xây dựng (thay vì Xây dựng Trường Bồi dưỡng giáo dục theo CV Công văn số 3169/UBND-TM ngày 4/7/2017 của UBND TP)</t>
  </si>
  <si>
    <t>1333  Huỳnh Tấn Phát, KP4, Phường.Phú Thuận, Quận 7 (Thửa số 4,5 tờ số 105)</t>
  </si>
  <si>
    <t xml:space="preserve"> - UBND Phường đang tạm quản lý làm kho giữ tang vật VPHC phường (Đài truyền thanh huyện Nhà Bè đã bàn giao Quận 7). </t>
  </si>
  <si>
    <t>UBND quận rà soát đề xuất điều chỉnh phương án sử dụng (thay vì là Trụ sở Hội Nông dân theo CV 1478/UBND-TM).</t>
  </si>
  <si>
    <t>UBND Phường 
Bình Thuận</t>
  </si>
  <si>
    <t xml:space="preserve"> UBND quận rà soát, đề xuất điều chỉnh phương án sử dụng (thay vì xây dựng NƠXH theo  1478/UBND-TM). </t>
  </si>
  <si>
    <t>TỔNG CỘNG : A+B+C</t>
  </si>
  <si>
    <t>Khu đất thuộc thửa số 403, tờ bản đồ số 02, phường Phú Thuận, Quận 7. (số 160 Nguyễn Văn Quỳ)</t>
  </si>
  <si>
    <t>Đã thực hiện xong thủ tục BĐG trình Thành phố phê duyệt giá khởi điểm; Bộ Tài chính và UBND TP chỉ đạo tạm dừng thủ tục BĐG</t>
  </si>
  <si>
    <t>Chốt dân phòng 
khu phố 2</t>
  </si>
  <si>
    <t>Thửa số 301 tờ số 32 KP 2, phường Bình Thuận, Quận 7 (số cũ Thửa số 33)</t>
  </si>
  <si>
    <t xml:space="preserve">Trung tâm học 
tập cộng đồng
</t>
  </si>
  <si>
    <t>Đề xuất điều chỉnh phương án là Trung tâm HTCĐ phường (thay vì trường học theo CV 1478/UBND-TM).</t>
  </si>
  <si>
    <t xml:space="preserve"> Trụ sở Ủy ban 
nhân dân phường</t>
  </si>
  <si>
    <t>Đề xuất điều chỉnh phương án sử dụng làm Tru sở UBND phường Phú Mỹ (thay vì là Trụ sở UBND phường + BCH Quân sự phường theo CV 1478/UBND-TM).</t>
  </si>
  <si>
    <t>Chốt dân phòng 
khu phố 3 (Tạm quản lý, sử dụng chở giải tỏa do nằm hoàn toàn trên lộ giới đường Huỳnh Tấn Phát)</t>
  </si>
  <si>
    <t xml:space="preserve">Ban Bảo vệ dân phố
</t>
  </si>
  <si>
    <t xml:space="preserve">CV 2345/UBND-KT ngày 21/4/2017: Tạm quản lý trong thời gian chờ chọn Nhà đầu tư thực hiện dự án XD mới Chung cư Tân Quy theo CV 3153/UBND-QLDA ngày 22/6/2016 của TP (thay vì Tiếp tục sử dụng làm Trụ sở LV của Công an Phường Tân Quy theo CV 1478) </t>
  </si>
  <si>
    <t>UBND quận rà soát, điều chỉnh phương án (thay vì Trụ sở Công an phường theo 2345/UBND-KT ngày 21/4/2017).</t>
  </si>
  <si>
    <t xml:space="preserve">Nhà văn hóa phường +Kho lưu trữ +Hội khuyến học + Hội người cao tuổi </t>
  </si>
  <si>
    <t>ĐUBND quận rà soát, điều chỉnh phương án  (thay vì Nhà văn hóa phường theo CV 1478/UBND-TM).</t>
  </si>
  <si>
    <t xml:space="preserve">Chốt dân 
phòng khu phố 2 </t>
  </si>
  <si>
    <t>Bổ sung phương án Chốt Văn phòng khu phố 2</t>
  </si>
  <si>
    <t>Trụ sở 
Công an phường</t>
  </si>
  <si>
    <t>Đã thực hiện xong thủ tục BĐG trình STC phê duyệt giá khởi điểm; Bộ Tài chính và UBND TP chỉ đạo tạm dừng thủ tục BĐG</t>
  </si>
  <si>
    <t>Văn phòng 
khu phố 4 (cũ)</t>
  </si>
  <si>
    <t>UBND quận rà soát điều chỉnh phương án (thay vì Văn phòng KP4 theo CV số 1478/UBND-TM, do đã có VPKP4 mới)</t>
  </si>
  <si>
    <t>UBND quận rà soát điều chỉnh phương án (thay vì là Trụ sở Công an phường Tân phong theo CV 1478/UBND-TM do Công an phường đã được bố trí vị trí mới)</t>
  </si>
  <si>
    <t xml:space="preserve">Trụ sở Đoàn 
thể phường
</t>
  </si>
  <si>
    <t>Trường mầm non 
Tân Quy cơ sở 3 
(cơ sở nhỏ lẻ không đạt chuẩn)</t>
  </si>
  <si>
    <t>Tầng trệt (căn số 26) Chung cư Tân Quy, Đường số 02, 
P.Tân Quy, Quận 7.</t>
  </si>
  <si>
    <t>Đề xuất điều chỉnh phương án làm Trường Mầm non Tân Quy Cơ sở 1 (thay vì là Trường Mẫu giáo Tuổi thơ  theo CV 1478/UBND-TM).</t>
  </si>
  <si>
    <t>Đề xuất điều chỉnh phương án làm Trường Mầm non Tân Quy Cơ sở 2 (thay vì là Trường Mẫu giáo Tân Quy  theo CV 1478/UBND-TM).</t>
  </si>
  <si>
    <t>UBND quận rà soát điều chỉnh phương án (thay vì là Trường Mẫu Tuổi thơ theo CV 1478/UBND-TM).</t>
  </si>
  <si>
    <t>UBND quận rà soát điều chỉnh phương án (thay vì là Trường Mầm non Tân Quy cơ sở 1 theo CV 1478/UBND-TM).</t>
  </si>
  <si>
    <t xml:space="preserve">Số 2 Đường 3A, Khu TĐC Tân Hưng, P.Tân Hưng, Quận 7 (1 phần thửa 23 tờ số 72) </t>
  </si>
  <si>
    <t xml:space="preserve">Số 01, Đường số 15, khu phố 4, Phường Tân Thuận Tây, Quận 7 (Số cũ 36B Lâm Văn Bền) </t>
  </si>
  <si>
    <t xml:space="preserve"> Số 215 Trần Xuân Soạn, Phường Tân Thuận Tây, Quận 7 (số cũ 1AB  )</t>
  </si>
  <si>
    <t>Số 435 Huỳnh Tấn Phát , P.Tân Thuận Đông, Quận 7.</t>
  </si>
  <si>
    <t xml:space="preserve"> Khối Trung 
học cơ sở</t>
  </si>
  <si>
    <t xml:space="preserve">Điều chỉnh phương án sắp xếp là: Trạm Y tế phường Bình Thuận - Trung tâm Y tế thuộc Sở Y tế (UBND quận đề xuất BCĐ 167 điều chuyển SYT theo QĐ của UBND TP tổ chức lại TTYT thuộc SYT chưa được phê duyệt)  </t>
  </si>
  <si>
    <t xml:space="preserve"> Thửa 301 tờ số 70, Tổ 27, KP 3, phường Phú Thuận, quận 7
(Số cũ thửa 61, tờ số 70, Gò Ô môi )</t>
  </si>
  <si>
    <t>Số 17/35 Huỳnh Tấn phát, KP4, P.Tân Thuận Đông, Quận 7 (Số cũ thửa 37, tờ số 18)</t>
  </si>
  <si>
    <t>Thửa 40 tờ số 42, Đường số 13, Phường Tân Thuận Tây, Quận 7.</t>
  </si>
  <si>
    <t>Trung tâm Bồi dưỡng chính trị Quận 7</t>
  </si>
  <si>
    <t xml:space="preserve">Kho Tang vật VPHC phường </t>
  </si>
  <si>
    <t>Kho Tang vật VPHC phường; UBND quận rà soát điều chỉnh phương án</t>
  </si>
  <si>
    <t xml:space="preserve">502/48A, KP3, Huỳnh Tấn Phát, Phường Bình Thuận, Quận 7. (Một phần thửa 1,2 tờ số 51) </t>
  </si>
  <si>
    <t>Văn phòng khu phố 4A
(Tạm quản lý, sử dụng do thuôc Lộ giới đường Lâm Văn Bền)</t>
  </si>
  <si>
    <t xml:space="preserve">Văn phòng khu phố 6
(Tạm quản lý, sử dụng do thuôc Lộ giới đường 41) </t>
  </si>
  <si>
    <t xml:space="preserve">Chốt bảo vệ dân phố 
khu phố 3 (Tạm quản lý, sử dụng do thuôc Lộ giới đường Lý Phục Man) </t>
  </si>
  <si>
    <t>Trung tâm học tập 
cộng đồng</t>
  </si>
  <si>
    <t>Đang tạm quản lý do nằm trong dự án nâng cấp hẽm</t>
  </si>
  <si>
    <t>Số 52/9 Đường Tân Mỹ, KP4, P.Tân Thuận Tây, Quận 7</t>
  </si>
  <si>
    <r>
      <t>Số 62 Huỳnh Tấn phát, 
P.Tân Thuận Tây, Quận 7 
(KHU I- thuộc khu đất 140,2m</t>
    </r>
    <r>
      <rPr>
        <vertAlign val="superscript"/>
        <sz val="13"/>
        <rFont val="Times New Roman"/>
        <family val="1"/>
      </rPr>
      <t xml:space="preserve">2 </t>
    </r>
    <r>
      <rPr>
        <sz val="13"/>
        <rFont val="Times New Roman"/>
        <family val="1"/>
      </rPr>
      <t>theo BVHTVT số 07577/ĐĐBĐ-VPQ7 ngày 24/08/2016)</t>
    </r>
  </si>
  <si>
    <t>Tạm bố trí TRỤ SỞ LV TRẠM THÚ Y LIÊN QUẬN 1,4,7; UBND quận rà soát, điều chỉnh phương án</t>
  </si>
  <si>
    <t>Tạm bố trí TRẠM THÚ Y LIÊN QUẬN 1,4,7 SỬ DỤNG LÀM ĐIỂM LƯU GIỮ CHÓ THÀ RÔNG 10 PHƯỜNG; UBND quận rà soát, điều chỉnh phương án</t>
  </si>
  <si>
    <r>
      <t>Số KF 32, Huỳnh Tấn Phát, 
P.Tân Thuận Tây, Quận 7 
(KHU II - thuộc khu đất 140,2m</t>
    </r>
    <r>
      <rPr>
        <vertAlign val="superscript"/>
        <sz val="13"/>
        <rFont val="Times New Roman"/>
        <family val="1"/>
      </rPr>
      <t xml:space="preserve">2 </t>
    </r>
    <r>
      <rPr>
        <sz val="13"/>
        <rFont val="Times New Roman"/>
        <family val="1"/>
      </rPr>
      <t>theo BVHTVT số 07577/ĐĐBĐ-VPQ7 ngày 24/08/2016)</t>
    </r>
  </si>
  <si>
    <r>
      <t>Số KF 16, Huỳnh Tấn Phát, 
P.Tân Thuận Tây, Quận 7 
(KHU III - thuộc khu đất 140,2m</t>
    </r>
    <r>
      <rPr>
        <vertAlign val="superscript"/>
        <sz val="13"/>
        <rFont val="Times New Roman"/>
        <family val="1"/>
      </rPr>
      <t>2</t>
    </r>
    <r>
      <rPr>
        <sz val="13"/>
        <rFont val="Times New Roman"/>
        <family val="1"/>
      </rPr>
      <t xml:space="preserve"> theo BVHTVT số 07577/ĐĐBĐ-VPQ7 ngày 24/08/2016).</t>
    </r>
  </si>
  <si>
    <t>Kho Tang vật VPHC phường; UBND quận rà soát, điều chỉnh phương án</t>
  </si>
  <si>
    <t>Văn phòng Khu phố 1B
(Tạm quản lý, sử dụng do nằm hoàn toàn trong lộ giới )</t>
  </si>
  <si>
    <t>Số 487/47/39, Huỳnh Tấn Phát, P.Tân Thuận Đông, 
Quận 7 (số 487/87)</t>
  </si>
  <si>
    <t>Văn phòng  
khu phố 4</t>
  </si>
  <si>
    <t xml:space="preserve"> Văn phòng 
khu phố 3</t>
  </si>
  <si>
    <t xml:space="preserve"> Văn phòng 
khu phố 4</t>
  </si>
  <si>
    <r>
      <t xml:space="preserve">Một phần khu đất lô H3, tờ bản đồ số 31, đường Nguyễn Văn Linh - Phạm Văn Nghị, KP4, phường Tân Phong, quận 7 
</t>
    </r>
    <r>
      <rPr>
        <b/>
        <sz val="13"/>
        <rFont val="Times New Roman"/>
        <family val="1"/>
      </rPr>
      <t>(Thuộc Khu đất Lô H3 Khu A - Khu Đô Thị Mới Nam Thành phố)</t>
    </r>
  </si>
  <si>
    <t>Kho lưu trữ phường; UBND quận rà soát, điều chỉnh phương án</t>
  </si>
  <si>
    <t>Đất trống (Quỹ đất dự trữ xây dựng trụ sở CQ hành chính phường)</t>
  </si>
  <si>
    <t>Quỹ đất dự trữ xây dựng trụ sở CQ hành chính phường</t>
  </si>
  <si>
    <t>Trường mầm non 
KCX Tân Thuận (Tạm quản lý theo hợp đồng thuê đất giữa UBND Quận 7 và Công ty phát triền Tân Thuận)</t>
  </si>
  <si>
    <t xml:space="preserve">Điều chỉnh phương án sắp xếp là: Trạm Y tế phường Phú Thuận - Trung tâm Y tế thuộc Sở Y tế (UBND quận đề xuất BCĐ 167 điều chuyển SYT theo QĐ của UBND TP tổ chức lại TTYT thuộc SYT chưa được phê duyệt)  </t>
  </si>
  <si>
    <t xml:space="preserve">Điều chỉnh phương án sắp xếp là: Phường Tân Thuận Đông  - Trung tâm Y tế thuộc Sở Y tế (UBND quận đề xuất BCĐ 167 điều chuyển SYT theo QĐ của UBND TP tổ chức lại TTYT thuộc SYT chưa được phê duyệt)  </t>
  </si>
  <si>
    <t xml:space="preserve">Điều chỉnh phương án sắp xếp là: Phường Tân Phong  - Trung tâm Y tế thuộc Sở Y tế (UBND quận đề xuất BCĐ 167 điều chuyển SYT theo QĐ của UBND TP tổ chức lại TTYT thuộc SYT chưa được phê duyệt)  </t>
  </si>
  <si>
    <t>KP2, Khu Dân Cư Tấn Trường, phường Phú Thuận, quận 7 (BVHTVT ngày 12/10/2016)</t>
  </si>
  <si>
    <t xml:space="preserve"> Khu đất quy hoạch TT Sinh hoạt TN tại Khu TTHC Quận, đường Tân Phú, Phường Tân Phú, Quận 7 thuộc 01 phần thửa 01 tờ 18 phường Tân Phú, Q7 (tài liệu 2003) (BVHTVT ngày 15/03/2013)</t>
  </si>
  <si>
    <t xml:space="preserve">   ỦY BAN NHÂN DÂN QUẬN 7</t>
  </si>
  <si>
    <t>(Đính kèm Báo cáo số                /BC-UBND-TCKH ngày        tháng        năm 2021 của Ủy ban nhân dân Quận 7)</t>
  </si>
  <si>
    <t>Đã bàn giao cho Trung tâm Quản lý và Giám định xây dựng ngày 18/5/2021</t>
  </si>
  <si>
    <t>BIỂU SỐ 2</t>
  </si>
  <si>
    <t xml:space="preserve">     ỦY BAN NHÂN DÂN QUẬN 7</t>
  </si>
  <si>
    <t xml:space="preserve"> BIỂU SỐ 1</t>
  </si>
  <si>
    <r>
      <t>DANH SÁCH NHÀ ĐẤT THUỘC SỞ HỮU NHÀ NƯỚC ĐƯỢC UBND TP GIAO CHO CÔNG TY CHỨC NĂNG CHO THUÊ NHÀ ĐANG TẠM QUẢN LÝ , GIỮ HỘ</t>
    </r>
    <r>
      <rPr>
        <b/>
        <u/>
        <sz val="16"/>
        <rFont val="Times New Roman"/>
        <family val="1"/>
      </rPr>
      <t xml:space="preserve"> </t>
    </r>
  </si>
  <si>
    <t>Hợp đồng thuê đất</t>
  </si>
  <si>
    <t>Giấy chứng nhận quyền sử dụng đất</t>
  </si>
  <si>
    <t>QĐ 390/QĐ-UB của UBNDTP về xác lập SHNN</t>
  </si>
  <si>
    <r>
      <rPr>
        <b/>
        <sz val="13"/>
        <rFont val="Times New Roman"/>
        <family val="1"/>
      </rPr>
      <t xml:space="preserve">Đề xuất loại khỏi DM167
</t>
    </r>
    <r>
      <rPr>
        <sz val="13"/>
        <rFont val="Times New Roman"/>
        <family val="1"/>
      </rPr>
      <t>(UBND TP chứng nhận Cty CP TM Nam Sài Gòn thuê đất từ 20/7/2000-1/1/2046 theo Quyết định số 4307/QĐUB ngày 16/7/2001 của UBND TP)</t>
    </r>
  </si>
  <si>
    <t>A. Nhóm nhà đất đã báo cáo kê khai được UBNDTP phê duyệt: 07 địa chỉ</t>
  </si>
  <si>
    <t>Pháp lý về nhà, đất (bổ sung)</t>
  </si>
  <si>
    <t>QĐ xác lập SHNN</t>
  </si>
  <si>
    <t>QĐ giao/thuê đất</t>
  </si>
  <si>
    <t>Giấy CNQSDĐ</t>
  </si>
  <si>
    <t>20</t>
  </si>
  <si>
    <t xml:space="preserve"> - Hợp đồng số 2011/HĐ-TNMT-ĐKKKTĐ của Sở Tài nguyên và Môi trường TP
 - Phụ lục Hợp đồng số 4106/PLHĐ-TNMT-QLSDĐ của Sở Tài nguyên và Môi trường TP.</t>
  </si>
  <si>
    <t>Ngày 27/3/2009
Ngày 17/06/2014</t>
  </si>
  <si>
    <t xml:space="preserve"> - Hợp đồng số 7488/HĐ-TNMT-ĐKKKTĐ của Sở Tài nguyên và Môi trường TP
 - Phụ lục Hợp đồng số 4106/PLHĐ-TNMT-QLSDĐ của Sở Tài nguyên và Môi trường TP. </t>
  </si>
  <si>
    <t>Ngày 30/12/2016</t>
  </si>
  <si>
    <t xml:space="preserve"> - Hợp đồng số 130/HĐTĐ-GTĐ của Sở Tài nguyên và Môi trường TP
 - Phụ lục Hợp đồng số 5754/PLHĐ-STNMT-QLĐ của Sở Tài nguyên và Môi trường TP</t>
  </si>
  <si>
    <t>Ngày 06/01/2003
Ngày 13/6/2017</t>
  </si>
  <si>
    <t>18/06/2003</t>
  </si>
  <si>
    <t>Thửa 74, tờ 23, Phạm Hữu Lầu, P.Phú Mỹ, Quận 7</t>
  </si>
  <si>
    <t xml:space="preserve">Số 1205 Huỳnh Tấn Phát (số cũ sô 15), 
P.Phú Thuận, quận 7  </t>
  </si>
  <si>
    <t>05/01/2017</t>
  </si>
  <si>
    <t>Văn phòng Ban Điều hành Khu phố 2</t>
  </si>
  <si>
    <t>Lô K, đường D1 Khu phố 2, Quận 7</t>
  </si>
  <si>
    <t>2.5.7</t>
  </si>
  <si>
    <t>Đã thực hiện xong thẩm định giá trình STC phê duyệt giá khởi điểm; Bộ Tài chính và UBND TP chỉ đạo tạm dừng thủ tục BĐG</t>
  </si>
  <si>
    <t>Trường mầm non Tân Phong</t>
  </si>
  <si>
    <t>Trạm Y tế 
phường Bình Thuận 
(UBND quận 7 có Công văn số 1327/UBND-TCKH ngày 31/3/2021 đề xuất BCĐ 167 điều chuyển SYT theo QĐ của UBND TP tổ chức lại TTYT thuộc SYT)</t>
  </si>
  <si>
    <t>Đội quản lý thị trường số 7</t>
  </si>
  <si>
    <r>
      <t xml:space="preserve"> Lầu 1 (Căn hộ số 1, 3,</t>
    </r>
    <r>
      <rPr>
        <u/>
        <sz val="13"/>
        <rFont val="Times New Roman"/>
        <family val="1"/>
      </rPr>
      <t xml:space="preserve"> 5</t>
    </r>
    <r>
      <rPr>
        <sz val="13"/>
        <rFont val="Times New Roman"/>
        <family val="1"/>
      </rPr>
      <t xml:space="preserve">, </t>
    </r>
    <r>
      <rPr>
        <u/>
        <sz val="13"/>
        <rFont val="Times New Roman"/>
        <family val="1"/>
      </rPr>
      <t>7</t>
    </r>
    <r>
      <rPr>
        <sz val="13"/>
        <rFont val="Times New Roman"/>
        <family val="1"/>
      </rPr>
      <t>, 9) Chung cư Tân Quy Đường số 15, Phường Tân Quy, Quận 7.</t>
    </r>
  </si>
  <si>
    <t>07/07/2008
12/01/2009</t>
  </si>
  <si>
    <t xml:space="preserve">Tạm bố trí TRẠM THÚ Y LIÊN QUẬN 1,4,7 SỬ DỤNG LÀM ĐIỂM LƯU GIỮ CHÓ THÀ RÔNG 10 PHƯỜNG </t>
  </si>
  <si>
    <t xml:space="preserve">Tạm bố trí TRỤ SỞ LV TRẠM THÚ Y LIÊN QUẬN 1,4,7 </t>
  </si>
  <si>
    <t>Tờ bản đồ số 32 khu phố 1, đường Nguyễn Văn Linh, P.Tân Thuận Tây, Quận 7</t>
  </si>
  <si>
    <t>Trạm Y Tế 
Phường Phú Thuận 
(UBND quận 7 có Công văn số 1327/UBND-TCKH ngày 31/3/2021 đề xuất BCĐ 167 điều chuyển SYT theo QĐ của UBND TP tổ chức lại TTYT thuộc SYT)</t>
  </si>
  <si>
    <t>Trạm Y Tế 
Phường Tân Thuận Đông (UBND quận 7 có Công văn số 1327/UBND-TCKH ngày 31/3/2021 đề xuất BCĐ 167 điều chuyển SYT theo QĐ của UBND TP tổ chức lại TTYT thuộc SYT)</t>
  </si>
  <si>
    <t>Trạm Y Tế 
Phường Tân Phong 
(UBND quận 7 có Công văn số 1327/UBND-TCKH ngày 31/3/2021 đề xuất BCĐ 167 điều chuyển SYT theo QĐ của UBND TP tổ chức lại TTYT thuộc SYT)</t>
  </si>
  <si>
    <t>Đơn vị</t>
  </si>
  <si>
    <t>Pháp lý sử dụng đất (bổ sung)</t>
  </si>
  <si>
    <t>2446/QĐ-UBND của UBND TP</t>
  </si>
  <si>
    <t>18/05/2009</t>
  </si>
  <si>
    <t>14/10/2002</t>
  </si>
  <si>
    <t>13/6/2008</t>
  </si>
  <si>
    <t>Chuyển giao tài sản công trình, vật kiến trúc trên đất cho Công ty TNHH MTV DVCI Q7 để chuyển đổi thành Công ty Cổ phần theo Quyết định 4190/QĐ-UBND ngày 07/8/2017</t>
  </si>
  <si>
    <t>Tiếp tục quản lý sử dụng đúng mục đích, chức năng.</t>
  </si>
  <si>
    <t>Quỹ Tín dụng Tân Quy Đông đang thuê</t>
  </si>
  <si>
    <t>12/QĐ-UBND của UBND Quận</t>
  </si>
  <si>
    <t xml:space="preserve">325/QĐ-UBND của UBND Q7                                  </t>
  </si>
  <si>
    <t>Đất
(PTCKH chưa chỉnh lý)</t>
  </si>
  <si>
    <t xml:space="preserve">Đất
</t>
  </si>
  <si>
    <t>06/QĐ-UBND của UBND Q7</t>
  </si>
  <si>
    <t>Sàn sử dụng
(PTCKH chưa chỉnh lý)</t>
  </si>
  <si>
    <t>Đơn vị quản lý</t>
  </si>
  <si>
    <t>Hiện trạng quản lý sử dụng</t>
  </si>
  <si>
    <t>4A</t>
  </si>
  <si>
    <t>5A</t>
  </si>
  <si>
    <t xml:space="preserve">Công ty DVCI Công ty dịch vụ công ích quận 7 đang sử dụng để đậu xe và tập kết vật tư XDCT </t>
  </si>
  <si>
    <t>Đã thực hiện xong thẩm định giá trình Thành phố phê duyệt giá khởi điểm; Bộ Tài chính và UBND TP chỉ đạo tạm dừng thủ tục BĐG.</t>
  </si>
  <si>
    <t xml:space="preserve">
31/12/2013</t>
  </si>
  <si>
    <t>Thửa 22 tờ số 10, Huỳnh Tấn Phát, Phường Tân Thuận Tây, Q7 (Số 115/7A Huỳnh Tấn Phát, Phường Tân Thuận Tây, Q7)</t>
  </si>
  <si>
    <t>ngày 30/3/2004</t>
  </si>
  <si>
    <t>QĐ 1335/QĐ-UB của UBND TP</t>
  </si>
  <si>
    <t>HĐ sử dụng đất số 191/TTc-NV.13 giữa UBND Q7 và Công ty TNHH Tân Thuận (50 năm)</t>
  </si>
  <si>
    <t xml:space="preserve">6706/QĐ-UBND của UBND TP </t>
  </si>
  <si>
    <t xml:space="preserve">64854/QĐ-UB của UBND TP </t>
  </si>
  <si>
    <t>QĐ số 62892/QĐ-UB; 629891/QĐ-UB, 62888/QĐ-UB; 64717/QĐ-UB của UBND TP</t>
  </si>
  <si>
    <t xml:space="preserve">64703/QĐ-UB của UBND TP </t>
  </si>
  <si>
    <t>2a</t>
  </si>
  <si>
    <t>12a</t>
  </si>
  <si>
    <t xml:space="preserve">QĐ số 62890/QĐ-UB; 62897/QĐ-UB; 62889/QĐ-UB
62887/QĐ-UB </t>
  </si>
  <si>
    <t xml:space="preserve">042/QĐ-UBND của UBND Q7 </t>
  </si>
  <si>
    <t>2280/QĐ-UBND của UBND TP</t>
  </si>
  <si>
    <t>Số địa chỉ đã được cấp GCN</t>
  </si>
  <si>
    <t>Chốt dân phòng khu phố 4 
(Tạm quản lý, sử dụng chở giải tỏa do nằm hoàn toàn trong lộ giới đường Trần Văn Khánh)</t>
  </si>
  <si>
    <t xml:space="preserve">Phương án đầu tư xây dựng Trung tâm Hỗ trợ phát triển giáo dục hòa nhập người khuyết tật (thay vì bán đấu giá theo CV số 6224/UBND-TM ngày 26/11/2014).                    </t>
  </si>
  <si>
    <t>Bán đấu giá nhà và CN QSDĐ theo CV 6224/UBND-TM ngày 26/11/2014 (thay vì tiếp tục sử dụng theo CV 1478/UBND-TM)</t>
  </si>
  <si>
    <t>2280/QĐ-UB của UBND TP</t>
  </si>
  <si>
    <t xml:space="preserve">Kho lưu trữ
</t>
  </si>
  <si>
    <t>Quyết định giao/thuê đất</t>
  </si>
  <si>
    <t>Hiện trạng quàn lý, sử dụng</t>
  </si>
  <si>
    <t>10a</t>
  </si>
  <si>
    <t xml:space="preserve">
Điện Lực Tân Thuận đang thuê</t>
  </si>
  <si>
    <t xml:space="preserve">GCN số T00869 của Sở TNMT chứng nhận Công ty DVCI quận 7 sử dụng đất 50 năm hết hạn ngày 14/06/2058.    </t>
  </si>
  <si>
    <t>2520/QĐ-UBND của UBND TP</t>
  </si>
  <si>
    <t>4208/QĐ-UB  của UBND TP</t>
  </si>
  <si>
    <t xml:space="preserve"> - Hợp đồng số 14184/HĐ-STNMT-QLĐ của Sở Tài nguyên và Môi trường TP</t>
  </si>
  <si>
    <t>Đã thực hiện xong thẩm định giá khởi điểm trình STC phê duyệt giá khởi điểm; Bộ Tài chính và UBND TP chỉ đạo tạm dừng thủ tục BĐG</t>
  </si>
  <si>
    <t>Đề xuất loại khỏi PA167
(UBND TP chứng nhận Cty CP TM Nam Sài Gòn thuê đất từ 20/7/2000-1/1/2046 theo Quyết định số 4307/QĐUB ngày 16/7/2001 của UBND TP)</t>
  </si>
  <si>
    <t>Chấp thuận cho UBND Q7 (Cty TNHH MTV DVCI Q7 tạm quản lý, sử dụng theo Công văn số 2007/UBND-TM, Tạm sử dụng theo QH của TP, Quận sẽ thu hồi sau khi XD xong Trụ sở mới); (CV 6084/UBND-TM ngày 26/11/2012: TP giao UBND H.Nhà Bè)</t>
  </si>
  <si>
    <t>Hiện nay sử dụng hiện nay</t>
  </si>
  <si>
    <t>BIỂU SỐ 02</t>
  </si>
  <si>
    <t xml:space="preserve">Khu đất thuộc 1 phần thửa 19 tờ 11 Đường Liên cảng A3, phường Tân Thuận Đông, Q7 </t>
  </si>
  <si>
    <t xml:space="preserve">QĐ số 62896/QĐ-UB; 62894/QĐ-UB; 62886/QĐ-UB; 62893/QĐ-UB; 62895/QĐ-UB của UBND TP  </t>
  </si>
  <si>
    <t>Số
 địa 
chỉ 
nhà, 
đất</t>
  </si>
  <si>
    <t>Số 
địa 
chỉ 
đã 
được cấp GCN</t>
  </si>
  <si>
    <t>Khác (tiếp tục sử dụng/ bán/điều chuyển/
chuyển giao/thu hồi...)</t>
  </si>
  <si>
    <t>II.2.1</t>
  </si>
  <si>
    <t>II.2.2</t>
  </si>
  <si>
    <t>II.2.3</t>
  </si>
  <si>
    <t>II.2.4</t>
  </si>
  <si>
    <t>Trường MN Phú Mỹ CS2
(QĐ 1858/QĐ-UBND ngày 8/7/2021 của UBND Q7 v/v tổ chức lại Trưởng MN Phú Mỹ và Trường MG Măng Non thành Trường MN Phú Mỹ)</t>
  </si>
  <si>
    <t>Trường MN Phú Mỹ CS1
(QĐ 1858/QĐ-UBND ngày 8/7/2021 của UBND Q7 v/v tổ chức lại Trưởng MN Phú Mỹ và Trường MG Măng Non thành Trường MN Phú Mỹ)</t>
  </si>
  <si>
    <t>STT</t>
  </si>
  <si>
    <t xml:space="preserve">DANH SÁCH NHÀ, ĐẤT THUỘC SỞ HỮU NHÀ NƯỚC </t>
  </si>
  <si>
    <t xml:space="preserve">Đính kèm văn bản số ………./QLĐT-QH  ngày………tháng………năm 2021 của Phòng Quản lý đô thị </t>
  </si>
  <si>
    <t>(1)</t>
  </si>
  <si>
    <t>(2)</t>
  </si>
  <si>
    <t>(3)</t>
  </si>
  <si>
    <t>(4)</t>
  </si>
  <si>
    <t>(5)</t>
  </si>
  <si>
    <t>(6)</t>
  </si>
  <si>
    <t>(7)</t>
  </si>
  <si>
    <t>(8)</t>
  </si>
  <si>
    <t>(9)</t>
  </si>
  <si>
    <t>(10)</t>
  </si>
  <si>
    <t>I.</t>
  </si>
  <si>
    <t xml:space="preserve"> Nhóm nhà ở cũ: </t>
  </si>
  <si>
    <t>Nhà ở cũ thuộc sở hữu nhà nước Công ty DVCI Quận 7 đang quản lý, cho thuê</t>
  </si>
  <si>
    <t xml:space="preserve"> QĐ xác lập  SHNN số 2996/QĐ-UBND ngày 19/7/2018; Nhận bàn giao tháng 9/2018 từ cty CP Thép Tân Thuận</t>
  </si>
  <si>
    <t>3/7B đường Nguyễn  Văn Quỳ, P. Phú Thuận</t>
  </si>
  <si>
    <t>QĐ xác lập SHNN số 61025/QĐ-UB ngày 21/2/1995; đang khiếu nại</t>
  </si>
  <si>
    <t>270 (7/11B) đường Lê Văn Lương; P. Tân Hưng</t>
  </si>
  <si>
    <t>QĐ xác lập SHNN số 67200/QĐ-UB ngày 10/8/1995; Người sử dụng đang khởi kiện UBND Quận 7</t>
  </si>
  <si>
    <t>QĐ xác lập số 762/QĐ-UB ngày 22/9/1994</t>
  </si>
  <si>
    <t>QĐ xác lập số SHNN 65138/QĐ-UB  ngày 17/6/1995</t>
  </si>
  <si>
    <t>QĐ xác lập số SHNN 70255/QĐ-UB ngày 27/4/1996</t>
  </si>
  <si>
    <t>QĐ xác lập SHNN số 13100/QĐ-UB  ngày 04/4/1994</t>
  </si>
  <si>
    <t>QĐ xác lập SHNN số 64773/QĐ-UB ngày 13/6/1995</t>
  </si>
  <si>
    <t>QĐ xác lập SHNN số 72374/QĐ-UB ngày 19/8/1986</t>
  </si>
  <si>
    <t>QĐ xác lập SHNN số 1184/QĐ-UB ngày 15/11/1999</t>
  </si>
  <si>
    <t xml:space="preserve"> QĐ xác lập SHNN số 22226/QĐ-UB ngày 20/5/1994</t>
  </si>
  <si>
    <t xml:space="preserve"> QĐ xác lập SHNN số 22231/QĐ-UB ngày 20/5/1994</t>
  </si>
  <si>
    <t xml:space="preserve">Chủ sử dụng đang làm thủ tục hợp thực hóa nhà theo hướng dẫn của Sở Xây dựng </t>
  </si>
  <si>
    <t>Số 2 CC đường số 15</t>
  </si>
  <si>
    <t>Theo Công văn 1478/UBND-TM ngày 07/4/2009 của UBND TP.HCM)</t>
  </si>
  <si>
    <t>Công ty DVCI Q.7 ký hợp đồng cho thuê</t>
  </si>
  <si>
    <t>KE49 Huỳnh Tấn Phát</t>
  </si>
  <si>
    <t>Theo Công văn số1478/UBND-TM ngày 07/4/2009 của UBND TP.HCM)</t>
  </si>
  <si>
    <t>121 (số cũ 67/7) Huỳnh Tấn Phát</t>
  </si>
  <si>
    <t xml:space="preserve">Theo QĐ số 0282/QĐ-UBND ngày 20/01/2017 của Chủ tịch UBND Quận 7  </t>
  </si>
  <si>
    <t>Nhà ở tái định cư trả góp 15 năm Chung cư Block B4, khu tái định cư Phú Mỹ (05 căn):</t>
  </si>
  <si>
    <t>06.18 Chung cư Block B4, khuTĐC Phú Mỹ</t>
  </si>
  <si>
    <t>chung cư</t>
  </si>
  <si>
    <t>Trả góp 15 năm</t>
  </si>
  <si>
    <t>05.20 Chung cư Block B4, khuTĐC Phú Mỹ</t>
  </si>
  <si>
    <t>05.28 Chung cư Block B4, khuTĐC Phú Mỹ</t>
  </si>
  <si>
    <t>06.02 Chung cư Block B4, khuTĐC Phú Mỹ</t>
  </si>
  <si>
    <t>04.23 Chung cư Block B4, khuTĐC Phú Mỹ</t>
  </si>
  <si>
    <t>I.3</t>
  </si>
  <si>
    <t>Căn hộ chung cư tái định cư cho thuê (2 căn)</t>
  </si>
  <si>
    <t>C203 Chung cư Phú Thuận</t>
  </si>
  <si>
    <t>Cho thuê</t>
  </si>
  <si>
    <t>B401 Chung cư Phú Thuận</t>
  </si>
  <si>
    <t>II.</t>
  </si>
  <si>
    <t>Nhóm nhà đất tái định cư</t>
  </si>
  <si>
    <t>Thống kê căn hộ tái định cư Công ty TNHH MTV Dịch vụ Công ích quận 7 đang quản lý chưa bàn giao (15 căn hộ):</t>
  </si>
  <si>
    <t>Tân Hưng khu 4,6ha, P. Tân Hưng</t>
  </si>
  <si>
    <t>Trệt</t>
  </si>
  <si>
    <t>Trống</t>
  </si>
  <si>
    <t>An Hòa 1, P. Tân Thuận Đông</t>
  </si>
  <si>
    <t xml:space="preserve">002 </t>
  </si>
  <si>
    <t>015</t>
  </si>
  <si>
    <t xml:space="preserve">017 </t>
  </si>
  <si>
    <t>Phú Thuận, P. Phú Thuận</t>
  </si>
  <si>
    <t>Căn cứ văn bản số 1683/UBND-TCKH ngày 08/7/2011 của UBND Quận 7 về việc thực hiện ký hợp đồng và quản lý thu tiền bán căn hộ TĐC trả góp tại chung cư Phú Thuận</t>
  </si>
  <si>
    <t xml:space="preserve">A301 </t>
  </si>
  <si>
    <t>(nt)</t>
  </si>
  <si>
    <t xml:space="preserve">A302 </t>
  </si>
  <si>
    <t xml:space="preserve">B102 </t>
  </si>
  <si>
    <t xml:space="preserve">C402 </t>
  </si>
  <si>
    <t xml:space="preserve">C403 </t>
  </si>
  <si>
    <t xml:space="preserve">C503 </t>
  </si>
  <si>
    <t>Thống kê các nền đất tái định cư công ty DVCI đang quản lý và các nền đất của các dự án bàn giao:</t>
  </si>
  <si>
    <t>Nền đất tái định cư khu tái định cư 4,6ha (01 nền)</t>
  </si>
  <si>
    <t>Khu tái định cư 4,6 ha, P. Tân Hưng</t>
  </si>
  <si>
    <t>G22</t>
  </si>
  <si>
    <t>Ban QLĐT XDCT Quận 7 bàn giao cho công ty quản lý ngày 14/7/2016 theo biên bản làm việc số 01/2016/BB- QLĐTXDCT; Có bản vẽ hiện trạng đất</t>
  </si>
  <si>
    <t>Nền đất tái định cư khu tái định cư Khu tái định cư Phú Mỹ (134 nền)</t>
  </si>
  <si>
    <t xml:space="preserve"> Khu tái định cư Phú Mỹ, P. Phú Mỹ </t>
  </si>
  <si>
    <t>chưa có bản vẽ</t>
  </si>
  <si>
    <t>Chưa có bản vẽ</t>
  </si>
  <si>
    <t>Nền đất các dự án bàn giao công ty DVCI Quận 7 đang quản lý, giữ hộ: (7 nền)</t>
  </si>
  <si>
    <t>1+2</t>
  </si>
  <si>
    <t xml:space="preserve"> Nền đất tại Khu dân cư Phú Thuận do ông Đào Chiến Thắng làm chủ đầu tư (hiện còn 2 nền)</t>
  </si>
  <si>
    <t>Ban đầu nhận 10 nền. Năm 2013 Cty bàn giao 3 nền cho B.QLĐTXDCT Quận 7 xây dựng trạm y tế P. Phú Thuận, 02 nền cho ông Nguyễn Ngọc Tiến và Nguyễn Văn Đủ theo chỉ đạo của UBND quận. Năm 2019 bàn giao 3 nền cho ông Cao Văn Đực theo chỉ đạo của UBND quận. Hiện nay cty còn quản lý 02 nền</t>
  </si>
  <si>
    <t>khoảng
 800m2 (10 nền, mỗi nền 80m2)</t>
  </si>
  <si>
    <t>CV số 728/ UBND-TCKH ngày 20/3/2008; HĐTĐ số 10/HĐTĐ ngày 06/8/2008; Biên bản cắm mốc giao nhận nền nhà ngày 16/8/2008; Số 4575/ TNMT-TN ngày 16/12/2013; Quyết định số 6896/ QĐ-UBND ngày 20/12/2013; Quyết định số 01,02,03 ngày 03/7/2019 v/v giao đất cho ông Cao Văn Đực I- Phan Thị Nga (3 nền)</t>
  </si>
  <si>
    <t>3-7</t>
  </si>
  <si>
    <t>Các khu đất trong Công ty Nam Long do UBND quận giao quản lý (05 nền, và 1 khu đất):</t>
  </si>
  <si>
    <t>B6, B7, B8, B9, B10 ( cuối đường số 1)</t>
  </si>
  <si>
    <t>126m2/nền</t>
  </si>
  <si>
    <t>- VB số 6130/ UBND- QLĐT ngày 19/12/2019; Biên bản bàn giao hiện trạng các khu đất ngày 06/02/2020 giữa cty DVCI và UBND P. Tân Thuận Đông</t>
  </si>
  <si>
    <t>Khu đất lô D (cuối đường số 3)</t>
  </si>
  <si>
    <t>Nền đất nhà ỏ các dự án bàn giao: (2 nền)</t>
  </si>
  <si>
    <t xml:space="preserve"> Khu dân cư Tấn Trường, phường Phú Thuận</t>
  </si>
  <si>
    <t>Thửa 40 tờ 55</t>
  </si>
  <si>
    <t>Thửa 88 tờ 55</t>
  </si>
  <si>
    <t>Căn hộ tái định cư cho thuê (02 căn)</t>
  </si>
  <si>
    <t>02</t>
  </si>
  <si>
    <t>04.23 tầng 7 Chung cư Đức Khải</t>
  </si>
  <si>
    <t>1.23</t>
  </si>
  <si>
    <t>1.24</t>
  </si>
  <si>
    <t>1.25</t>
  </si>
  <si>
    <t>I.2.1</t>
  </si>
  <si>
    <t>I.2.2</t>
  </si>
  <si>
    <t>I.2.3</t>
  </si>
  <si>
    <t>I.2.4</t>
  </si>
  <si>
    <t>I.2.5</t>
  </si>
  <si>
    <t>I.3.1</t>
  </si>
  <si>
    <t>I.3.2</t>
  </si>
  <si>
    <t>II.1.1</t>
  </si>
  <si>
    <t>II.1.1.1</t>
  </si>
  <si>
    <t>II.1.1.2</t>
  </si>
  <si>
    <t>II.1.1.3</t>
  </si>
  <si>
    <t>II.1.1.4</t>
  </si>
  <si>
    <t>II.1.1.5</t>
  </si>
  <si>
    <t>II.1.1.6</t>
  </si>
  <si>
    <t>II.1.1.7</t>
  </si>
  <si>
    <t>II.1.1.8</t>
  </si>
  <si>
    <t>II.1.1.9</t>
  </si>
  <si>
    <t>II.1.1.10</t>
  </si>
  <si>
    <t>II.1.1.11</t>
  </si>
  <si>
    <t>II.1.1.12</t>
  </si>
  <si>
    <t>II.1.1.13</t>
  </si>
  <si>
    <t>II.1.1.14</t>
  </si>
  <si>
    <t>II.1.1.15</t>
  </si>
  <si>
    <t>II.1.1.16</t>
  </si>
  <si>
    <t>II.1.1.17</t>
  </si>
  <si>
    <t>II.1.1.18</t>
  </si>
  <si>
    <t>II.1.1.19</t>
  </si>
  <si>
    <t>II.1.1.20</t>
  </si>
  <si>
    <t>II.1.1.21</t>
  </si>
  <si>
    <t>II.1.1.22</t>
  </si>
  <si>
    <t>II.1.2</t>
  </si>
  <si>
    <t>II.1.3</t>
  </si>
  <si>
    <t>01</t>
  </si>
  <si>
    <t>PHỤ LỤC 05</t>
  </si>
  <si>
    <t xml:space="preserve">DANH SÁCH CÁC ĐỊA CHỈ NHÀ, ĐẤT THEO NGHỊ ĐỊNH SỐ 167/2017/NĐ-CP ĐANG QUẢN LÝ, SỬ DỤNG THEO HIỆN TRẠNG CHƯA CẤP GNQSDĐ </t>
  </si>
  <si>
    <t>73 địa chỉ</t>
  </si>
  <si>
    <t>27 địa chỉ</t>
  </si>
  <si>
    <t>20 địa chỉ</t>
  </si>
  <si>
    <t xml:space="preserve">Bảo Hiểm xã hội quận 7
 tạm mượn trong thời gian xây dựng trụ sở mới </t>
  </si>
  <si>
    <t>17 địa chỉ</t>
  </si>
  <si>
    <t xml:space="preserve"> Công ty TNHH MTV DVCI</t>
  </si>
  <si>
    <t xml:space="preserve">HTX Tín dụng Tân Quy
(tầng trệt chung cư Tân Quy)
</t>
  </si>
  <si>
    <t>Điện lực Tân Thuận
Điện Lực Tân Thuận thuê;
- Đã thực hiện xong thủ tục BĐG trình STNMT phê duyệt giá khởi điểm; Bộ Tài chính và UBND TP chỉ đạo tạm dừng thủ tục BĐG.
 - UBND quận đã có văn bản đề xuất tiếp tục bán đấu giá theo phương án đã duyệt</t>
  </si>
  <si>
    <t>40 địa chỉ</t>
  </si>
  <si>
    <t>22 địa chỉ</t>
  </si>
  <si>
    <t>15 địa chỉ</t>
  </si>
  <si>
    <t>Ủy ban nhân dân phường Phú Thuận</t>
  </si>
  <si>
    <t>Đất nền (Biên bản nhận bàn giao đất ngày 16/3/2012 do Công ty TNHH Tấn trường hoán đổi cho Nhà nước trong dự án khu nhà ở tại phường Phú Thuận, Quận 7)</t>
  </si>
  <si>
    <t>Số 17 Lô D, đường số 7, KDC Tấn Trường, phường Phú Thuận, Q7</t>
  </si>
  <si>
    <t>6437/QĐ-ĐT của UBND TP</t>
  </si>
  <si>
    <t>Số 3, đường số 27, KDC Tấn Trường, phường Phú Thuận, Q7</t>
  </si>
  <si>
    <t>73 điịa chỉ</t>
  </si>
  <si>
    <t>(Đính kèm Báo cáo số                /BC-TNMT ngày        tháng        năm 2021 của phòng Tài nguyên và Môi trường)</t>
  </si>
  <si>
    <t>(Đính kèm Báo cáo số                /BC-TNMT ngày        tháng        năm 2021 của phòng tài nguyên và Môi trường)</t>
  </si>
  <si>
    <t xml:space="preserve">- Đề nghị loại khỏi PA 167 
(Đã bàn giao cho UBND H.Nhà Bè </t>
  </si>
  <si>
    <t>Độc lập - Tự do - Hạnh phúc</t>
  </si>
  <si>
    <t xml:space="preserve">DANH SÁCH NHÀ, ĐẤT DO CÁC CƠ QUAN, ĐƠN VỊ THUỘC QUẬN QUẢN LÝ, SỬ DỤNG </t>
  </si>
  <si>
    <t>(thuộc đối tượng quản lý theo Nghị định số 167/2017/NĐ-CP ngày 31/12/2017 của Chính phủ)</t>
  </si>
  <si>
    <t>Cơ quan, đơn vị quản lý, sử dụng</t>
  </si>
  <si>
    <t>Hiện trạng 
sử dụng khi UBND Thành phố phê duyệt</t>
  </si>
  <si>
    <t>Phương án 
được UBND Thành phố phê duyệt</t>
  </si>
  <si>
    <t>Hiện trạng quản lý, sử dụng</t>
  </si>
  <si>
    <t>19 địa chỉ</t>
  </si>
  <si>
    <t>Sân quần vợt</t>
  </si>
  <si>
    <t>Sân D7 post park</t>
  </si>
  <si>
    <t>Thửa 02 tờ 10, khu phố 5, 
Bến Nghé, phường Tân Thuận 
Đông, quận 7.</t>
  </si>
  <si>
    <t>Khu đất trống</t>
  </si>
  <si>
    <t>VĂN PHÒNG KP2 phường Phú Thuận</t>
  </si>
  <si>
    <t xml:space="preserve">Văn phòng khu phố 4 
</t>
  </si>
  <si>
    <t>đã giải tỏa một phần diện tích khi thực hiện dự án Nâng cấp, mở rộng hẻm 355 Lê Văn Lương, phần diện tích còn lại khoảng 17,46m2  có công trình kết cấu cột thép, vách tôn, mái tôn hiện người dân (bà Hạt) chiếm dụng</t>
  </si>
  <si>
    <t>Trường mầm non 
Tân Kiểng CS2</t>
  </si>
  <si>
    <t>Trường mầm non 
Tân Kiểng CS1</t>
  </si>
  <si>
    <t>Trường Mầm non
Tân Phú (CS2)</t>
  </si>
  <si>
    <t>Trường Mầm non
Tân Phú (CS1)</t>
  </si>
  <si>
    <t>Trường mầm non 
Tân Quy (CS1)</t>
  </si>
  <si>
    <t>Trường mầm non 
Tân Quy (CS2)</t>
  </si>
  <si>
    <t>Trường mầm non Tân Phong (CS2)</t>
  </si>
  <si>
    <t>Trường mầm non Tân Phong (CS1)</t>
  </si>
  <si>
    <t>Trường mầm non Tân Thuận Tây (CS1)</t>
  </si>
  <si>
    <t>Trường mầm non Tân Thuận Tây (CS2)</t>
  </si>
  <si>
    <t>Trường Tiểu học
 Tân Hưng (CS2)</t>
  </si>
  <si>
    <t>Trường Tiểu học
 Tân Quy (CS1)</t>
  </si>
  <si>
    <t>Trường Tiểu học
 Tân Hưng (CS1)</t>
  </si>
  <si>
    <t>Trường Tiểu học
 Tân Quy (CS2)</t>
  </si>
  <si>
    <t xml:space="preserve">Văn phòng khu phố 5
</t>
  </si>
  <si>
    <t xml:space="preserve">Trung Tâm y tế quận
</t>
  </si>
  <si>
    <t xml:space="preserve">Trạm Y Tế 
Phường Phú Thuận 
</t>
  </si>
  <si>
    <t xml:space="preserve">Trạm Y Tế 
Phường Tân Thuận Đông </t>
  </si>
  <si>
    <t xml:space="preserve">Trạm Y Tế 
Phường Tân Phong 
</t>
  </si>
  <si>
    <t>CỘNG HÒA XÃ HỘI CHỦ NGHĨA VIỆT NAM</t>
  </si>
  <si>
    <r>
      <t xml:space="preserve"> Lầu 1 (Căn hộ số 1, 3,</t>
    </r>
    <r>
      <rPr>
        <u/>
        <sz val="16"/>
        <color indexed="8"/>
        <rFont val="Times New Roman"/>
        <family val="1"/>
      </rPr>
      <t xml:space="preserve"> 5</t>
    </r>
    <r>
      <rPr>
        <sz val="16"/>
        <color indexed="8"/>
        <rFont val="Times New Roman"/>
        <family val="1"/>
      </rPr>
      <t xml:space="preserve">, </t>
    </r>
    <r>
      <rPr>
        <u/>
        <sz val="16"/>
        <color indexed="8"/>
        <rFont val="Times New Roman"/>
        <family val="1"/>
      </rPr>
      <t>7</t>
    </r>
    <r>
      <rPr>
        <sz val="16"/>
        <color indexed="8"/>
        <rFont val="Times New Roman"/>
        <family val="1"/>
      </rPr>
      <t>, 9) Chung cư Tân Quy Đường số 15, Phường Tân Quy, Quận 7.</t>
    </r>
  </si>
  <si>
    <r>
      <t>Số 62 Huỳnh Tấn phát, 
P.Tân Thuận Tây, Quận 7 
(KHU I- thuộc khu đất 140,2m</t>
    </r>
    <r>
      <rPr>
        <vertAlign val="superscript"/>
        <sz val="16"/>
        <color indexed="8"/>
        <rFont val="Times New Roman"/>
        <family val="1"/>
      </rPr>
      <t xml:space="preserve">2 </t>
    </r>
    <r>
      <rPr>
        <sz val="16"/>
        <color indexed="8"/>
        <rFont val="Times New Roman"/>
        <family val="1"/>
      </rPr>
      <t>theo BVHTVT số 07577/ĐĐBĐ-VPQ7 ngày 24/08/2016)</t>
    </r>
  </si>
  <si>
    <r>
      <t>Số KF 32, Huỳnh Tấn Phát, 
P.Tân Thuận Tây, Quận 7 
(KHU II - thuộc khu đất 140,2m</t>
    </r>
    <r>
      <rPr>
        <vertAlign val="superscript"/>
        <sz val="16"/>
        <color indexed="8"/>
        <rFont val="Times New Roman"/>
        <family val="1"/>
      </rPr>
      <t xml:space="preserve">2 </t>
    </r>
    <r>
      <rPr>
        <sz val="16"/>
        <color indexed="8"/>
        <rFont val="Times New Roman"/>
        <family val="1"/>
      </rPr>
      <t>theo BVHTVT số 07577/ĐĐBĐ-VPQ7 ngày 24/08/2016)</t>
    </r>
  </si>
  <si>
    <r>
      <t>Số KF 16, Huỳnh Tấn Phát, 
P.Tân Thuận Tây, Quận 7 
(KHU III - thuộc khu đất 140,2m</t>
    </r>
    <r>
      <rPr>
        <vertAlign val="superscript"/>
        <sz val="16"/>
        <color indexed="8"/>
        <rFont val="Times New Roman"/>
        <family val="1"/>
      </rPr>
      <t>2</t>
    </r>
    <r>
      <rPr>
        <sz val="16"/>
        <color indexed="8"/>
        <rFont val="Times New Roman"/>
        <family val="1"/>
      </rPr>
      <t xml:space="preserve"> theo BVHTVT số 07577/ĐĐBĐ-VPQ7 ngày 24/08/2016).</t>
    </r>
  </si>
  <si>
    <r>
      <t xml:space="preserve">Một phần khu đất lô R16-P, đường Đặng Đại Độ, Phường Tân Phong, Quận 7. 
</t>
    </r>
    <r>
      <rPr>
        <b/>
        <sz val="16"/>
        <color indexed="8"/>
        <rFont val="Times New Roman"/>
        <family val="1"/>
      </rPr>
      <t>(Thuộc Khu đất Lô R16 Khu A - Khu Đô Thị Mới Nam Thành phố)</t>
    </r>
  </si>
  <si>
    <r>
      <t xml:space="preserve">Một phần khu đất lô H3, tờ bản đồ số 31, đường Nguyễn Văn Linh - Phạm Văn Nghị, KP4, phường Tân Phong, quận 7 
</t>
    </r>
    <r>
      <rPr>
        <b/>
        <sz val="16"/>
        <color indexed="8"/>
        <rFont val="Times New Roman"/>
        <family val="1"/>
      </rPr>
      <t>(Thuộc Khu đất Lô H3 Khu A - Khu Đô Thị Mới Nam Thành phố)</t>
    </r>
  </si>
  <si>
    <r>
      <t>Số 02 Nuyễn Văn Quỳ, 
phường Phú Thuận, quận 7.
(thuộc khu dất số 02 NVQ 28.868m</t>
    </r>
    <r>
      <rPr>
        <vertAlign val="superscript"/>
        <sz val="16"/>
        <color indexed="8"/>
        <rFont val="Times New Roman"/>
        <family val="1"/>
      </rPr>
      <t>2</t>
    </r>
    <r>
      <rPr>
        <sz val="16"/>
        <color indexed="8"/>
        <rFont val="Times New Roman"/>
        <family val="1"/>
      </rPr>
      <t>)</t>
    </r>
  </si>
  <si>
    <r>
      <t>Số 38B Nguyễn Văn Quỳ, Phường Phú Thuận, quận 7
(thuộc khu dất số 02 NVQ 28.868m</t>
    </r>
    <r>
      <rPr>
        <vertAlign val="superscript"/>
        <sz val="16"/>
        <color indexed="8"/>
        <rFont val="Times New Roman"/>
        <family val="1"/>
      </rPr>
      <t>2</t>
    </r>
    <r>
      <rPr>
        <sz val="16"/>
        <color indexed="8"/>
        <rFont val="Times New Roman"/>
        <family val="1"/>
      </rPr>
      <t>)</t>
    </r>
  </si>
  <si>
    <t>Kho lưu trữ  và văn phòng đăng ký qsdđ</t>
  </si>
  <si>
    <t>Sô 74 đường số 3, Kp 2, Phường Tân Kiểng, Q 7</t>
  </si>
  <si>
    <t>Số 465/11 Trần Xuân Soạn, phường Tân Kiểng,Q 7.</t>
  </si>
  <si>
    <t xml:space="preserve">Số 79 đường 65, KP 5, Khu TĐC Tân Quy Đông, p Tân Phong, 
Q 7 </t>
  </si>
  <si>
    <t>Khu TĐC Phú Mỹ, Khu phố 1, P.Phú Mỹ, Q 7.</t>
  </si>
  <si>
    <t>số 66 Đường số 1, KP3, Phường Bình Thuận Q 7.</t>
  </si>
  <si>
    <t>Số 101 Nguyễn Thị Thập, 
P.Tân Phú,Q 7</t>
  </si>
  <si>
    <r>
      <t xml:space="preserve">Một phần khu đất lô R16, tờ bản đồ số 20, KP3, đường Nguyễn Văn Linh - Đặng Đại Độ, phường Tân Phong, Q 7 
</t>
    </r>
    <r>
      <rPr>
        <b/>
        <sz val="16"/>
        <color indexed="8"/>
        <rFont val="Times New Roman"/>
        <family val="1"/>
      </rPr>
      <t>(Thuộc Khu đất Lô R16 Khu A - Khu Đô Thị Mới Nam Thành phố)</t>
    </r>
  </si>
  <si>
    <t>21 địa chỉ</t>
  </si>
  <si>
    <t>56 địa chỉ</t>
  </si>
  <si>
    <t>36 địa chỉ</t>
  </si>
  <si>
    <t>199 điịa chỉ</t>
  </si>
  <si>
    <t>B. Nhóm nhà đất đã báo cáo kê khai nhưng chưa được duyệt phương án: 56 địa chỉ</t>
  </si>
  <si>
    <t xml:space="preserve">Thông tin quy hoạch đã được cấp có thẩm quyền phê duyệt </t>
  </si>
  <si>
    <t xml:space="preserve"> Khu đất quy hoạch TT Sinh hoạt TN tại Khu TTHC Quận, đường Tân Phú, Phường Tân Phú, Quận 7 thuộc 01 phần thửa 01 tờ 18 phường Tân Phú, Q7</t>
  </si>
  <si>
    <t>Thuộc Đồ án QHCT xây dựng tỷ lệ 1/2000 khu dân cư phường Bình Thuận đã được Ủy ban nhân dân Quận 7 phê duyệt tại Quyết định số 39/2005/QĐ-UB-QLĐT ngày 27/6/2005.:Quy hoạch  đất  ở xây dựng mới
Đường Lâm Văn Bền lộ giới 20m</t>
  </si>
  <si>
    <t xml:space="preserve">
Thuộc đồ án QHCT xây dựng tỷ lệ 1/2000 khu dân cư phường Tân Thuận Tây (khu A - B) đã được Uỷ ban nhân dân quận 7 phê duyệt tại Quyết định số 37/2005/QĐ-UB-QLĐT ngày 23/6/2005:Quy hoạch công nghiệp hiện hũu
Thuộc đồ án điều chỉnh quy hoạch chung xây dựng Quận 7 đến năm 2020, tỷ lệ 1/5000 đã được UBND Thành phố duyệt tại Quyết định số 5760/QĐ-UBND ngày 12/11/2012: 
Quy hoạch dân cư hiện hũu</t>
  </si>
  <si>
    <t>Thuộc đồ án quy hoạch chi tiết xây dựng tỷ lệ 1/2000 Khu dân cư phường Tân Phú được UBND quận 7 phê duyệt tại Quyết định số 38/2005/QĐ-UB-QLĐT ngày 23/06/2005:
 Quy hoạch đất công trình công cộng cấp quận</t>
  </si>
  <si>
    <t>Thuộc đồ án điều chỉnh quy hoạch chung xây dựng Quận 7 đến năm 2020, tỷ lệ 1/5000 đã được UBND Thành phố duyệt tại Quyết định số 5760/QĐ-UBND ngày 12/11/2012, vị trí khu đất thuộc khu dân cư hiện hữu.</t>
  </si>
  <si>
    <t>Thuộc đồ án QHCT xây dựng tỷ lệ 1/2000 khu dân cư phường Tân Thuận Tây (khu A - B) đã được Uỷ ban nhân dân quận 7 phê duyệt tại Quyết định số 37/2005/QĐ-UB-QLĐT ngày 23/6/2005: quy hoạch công trình công cộng</t>
  </si>
  <si>
    <t xml:space="preserve">Thuộc khu trung tâm hành chính quận 7 theo văn bản số 546/BQL ngày 30/8/2005 củaBan Quản lý Khu Nam  thỏa thuận quy hoạch chi tiết 1/500 công trình khu trung tâm hành chính quận 7: quy hoạch trung tâm bồi dưỡng chính trị </t>
  </si>
  <si>
    <t>Thuộc khu trung tâm hành chính quận 7 theo văn bản số 546/BQL ngày 30/8/2005 củaBan Quản lý Khu Nam  thỏa thuận quy hoạch chi tiết 1/500 công trình khu trung tâm hành chính quận 7: quy hoạch trung tâm sinh hoạt thanh thiếu niên</t>
  </si>
  <si>
    <t xml:space="preserve">
VB số 286/QHKT-ĐB2 ngày 04/2/2005 của SQHKT:Quy hoạch 1/500: Khu nhà ở diện tích 3,53 ha tại phường Phú Thuận (Công ty TNHH Tấn Trường):quy hoạch đất cây xanh sân thể dục thể thao</t>
  </si>
  <si>
    <t>Quy hoạch chi tiết xây dựng tỷ lệ 1/2000 khu dân cư phường Bình Thuận đã được Ủy ban nhân dân Quận 7 phê duyệt tại Quyết định số 39/2005/QĐ-UB-QLĐT ngày 27/6/2005: đất công trình công cộng</t>
  </si>
  <si>
    <t>Thuộc Khu đô thị mới Nam Thành phố do Ban Quản lý Khu Nam quản lý theo đồ án quy hoạch chi tiết xây dựng đô thị tỷ lệ 1/5000 (quy hoạch phân khu) Khu đô thị mới Nam Thành phố, diện tích 2.975ha đã được UBND Thành phố phê duyệt tại Quyết định số 6692/QĐ-UBND ngày 28/12/2012:Quy hoạch đất công cộng khu ở</t>
  </si>
  <si>
    <t>Quy hoạch chi tiết xây dựng  tỷ lệ 1/2000 khu dân cư phía Nam rạch bà Bướm, phường Phú Thuận đã được Uỷ ban nhân dân quận 7 phê duyệt tại Quyết định số 49/QĐ-UBND ngày 04/5/2010
Quy hoạch công trình công cộng</t>
  </si>
  <si>
    <t>Quy hoạch chi tiết xây dựng  tỷ lệ  khu dân cư phường Tân Thuận Đông (phía Nam) đã được Ủy ban nhân dân Quận 7 phê duyệt tại Quyết định số 57/2005/QĐ-UBND-QLĐT ngày 26/8/2005 : Quy hoạch đất dân cư hiện hữu</t>
  </si>
  <si>
    <t>Thuộc Khu đô thị mới Nam Thành phố do Ban Quản lý Khu Nam quản lý theo đồ án quy hoạch chi tiết xây dựng đô thị tỷ lệ 1/2000 đã được UBND Thành phố phê duyệt tại Quyết định số 4987/QĐ-UBND ngày 8/10/2015:Quy hoạch đất công cộng (trường tiểu học)</t>
  </si>
  <si>
    <t>- Ngày 01/7/2016, UBND TP có QĐ số 3355/QĐ-UBND duyệt đồ án điều chỉnh quy hoạch chi tiết tỷ lệ 1/500 Khu dân cư Tân Thuận Tây tại Phường Tân Thuận Tây và Phường Bình Thuận Q7, theo đó cơ cấu sử dụng đất có phần diện tích đất 7.934m² để xây dựng Trường tiểu học Kim đồng</t>
  </si>
  <si>
    <t>Thuộc khu vực điều chỉnh cục bộ đồ án QHCT xây dựng tỷ lệ 1/2000 (quy hoạch phân khu) Khu dân cư phía Bắc rạch Bà Bướm, phường Phú Thuận, quận 7 đã được Ủy ban nhân dân Thành phố phê duyệt tại Quyết định số 1330/QĐ-UBND ngày 23/3/2016:  Quy hoạch đất giáo dục</t>
  </si>
  <si>
    <t xml:space="preserve">Quy hoạch chi tiết xây dựng tỷ lệ 1/500 khu tái định cư phường Phú Mỹ được Ủy ban nhân dân quận 7 phê duyệt tại Quyết định số 89/QĐ - UBND  ngày 9/9/2009:Quy hoạch đất trường học 
</t>
  </si>
  <si>
    <t>Quy hoạch chi tiết xây dựng t tỷ lệ 1/2000 khu dân cư phường Bình Thuận đã được Ủy ban nhân dân Quận 7 phê duyệt tại Quyết định số 39/2005/QĐ-UB-QLĐT ngày 27/6/2005: Quy hoạch đất công trình công cộng</t>
  </si>
  <si>
    <t>Quy hoạch chi tiết xây dựng tỷ lệ 1/2000 khu dân cư phường Phú Mỹ (Phía Tây) đã được Ủy ban nhân dân quận 7 phê duyệt tại Quyết định số 58/2005/QĐ - UBND - QLĐT ngày 26/8/2005  Quy hoạch đất công trình công cộng</t>
  </si>
  <si>
    <t>Thuộc đồ án QHCT xây dựng tỷ lệ 1/2000 khu dân cư phường Phú Mỹ (Phía Tây) đã được Ủy ban nhân dân quận 7 phê duyệt tại Quyết định số 58/2005/QĐ - UBND - QLĐT ngày 26/8/2005:  đất công trình công cộng</t>
  </si>
  <si>
    <t>Quy hoạch chung xây dựng Quận 7 đến năm 2020, tỷ lệ 1/5000 đã được UBND Thành phố duyệt tại Quyết định số 5760/QĐ-UBND ngày 12/11/2012, vị trí khu đất thuộc đất dân cư hiện hữu.</t>
  </si>
  <si>
    <t>Quy hoạch chung xây dựng Quận 7 đến năm 2020, tỷ lệ 1/5000 đã được UBND Thành phố duyệt tại Quyết định số 5760/QĐ-UBND ngày 12/11/2012: đất Quy hoạch dân cư hiện hữu.</t>
  </si>
  <si>
    <t>DT sàn xây dựng (m2)</t>
  </si>
  <si>
    <t>DT sàn sử dựng (m2)</t>
  </si>
  <si>
    <t>DT đất (m2)</t>
  </si>
  <si>
    <t>Hiện trạng khi phê duyệt</t>
  </si>
  <si>
    <t>Nội dung phê duyệt</t>
  </si>
  <si>
    <t>Phương án đã phê duyệt của UBND TP trước ngày 01/01/2018</t>
  </si>
  <si>
    <t>Mục đích sử dụng của cơ sở nhà, đất được giao/ cho thuê</t>
  </si>
  <si>
    <t xml:space="preserve">Phương án đề xuất </t>
  </si>
  <si>
    <t>CV số 1478/UBND-TM ngày 7/4/2009</t>
  </si>
  <si>
    <t>Công văn số 14787/UBND-TM ngày 07/4/2009</t>
  </si>
  <si>
    <t>2,208,8</t>
  </si>
  <si>
    <t>- Quyết định số 1382/QĐ-SXD-TDDA ngày 27/10/2016; 
- Quyết định số 4138/QĐ-UBND ngày 31/12/2019
- Bản vẽ vị trí hiện trạng</t>
  </si>
  <si>
    <t>2  khối nhà
 1 trệt
 3 lầu</t>
  </si>
  <si>
    <t>Đất trống</t>
  </si>
  <si>
    <r>
      <t>Hiện trạng sử dụng hiện nay (</t>
    </r>
    <r>
      <rPr>
        <sz val="16"/>
        <rFont val="Times New Roman"/>
        <family val="1"/>
      </rPr>
      <t>ghi chi tiết hiện trạng sử dụng từng khối nhà/tầng, có bao nhiêu khối nhà, kết cấu từng nhà có bao nhiêu tầng</t>
    </r>
    <r>
      <rPr>
        <b/>
        <sz val="16"/>
        <rFont val="Times New Roman"/>
        <family val="1"/>
      </rPr>
      <t>) và tiến độ triển khai thực hiện phương án</t>
    </r>
  </si>
  <si>
    <t>QĐ số 5570/QĐ-UBND ngày 11/10/2013 của UBND TP công nhận quyền sử dụng đất như giao đất không thu tiền sử dụng đất.</t>
  </si>
  <si>
    <t>Nhà tường gạch, sàn BTCT, mái tôn, sân (1 trệt, 1 lầu)</t>
  </si>
  <si>
    <t>2 Khối nhà, 01 trệt, 3 lầu</t>
  </si>
  <si>
    <t>Trường Mầm non
Tân Thuận Tây</t>
  </si>
  <si>
    <t>Nhà tường gạch, sàn BTCT, mái ngói (1 nhà, 1 trệt, 2 lầu)</t>
  </si>
  <si>
    <t>Nhà tường gạch, sàn BTCT, mái ngói (1 nhà, 1 trệt, 3 lầu)</t>
  </si>
  <si>
    <t>1 khối nhà, 1 trệt, 3 lầu</t>
  </si>
  <si>
    <t>- Bản đồ cắm mốc số 0681/ĐĐBĐ-VPQ7 ngày 12/3/2012 của Trung tâm đo đạc bản đồ lập.
- Quyết định số 3479/UBND-ĐT ngày 19/7/2014 của Ủy ban nhân dân Quận 7 về việc thực hiện công tác chuẩn bị đầu tư dự án xây dựng trường Mầm non Tân phong và Trường Mầm non Tân Hưng, Quận 7.
- Quyết định số 686/QĐ-UBND ngày 18/2/2019 của Ủy ban nhân dân Quận 7 về việc chấp thuận chủ trương phát sinh khối lượng và gia hạn thời gian thực hiện hợp đồng thi công thuộc dự án xây dựng trường Mầm non Tân Phong.
- Công văn số 5134/SKHĐT-VX ngày 1/3/2014 của Sở Kế hoạch và Đầu tư vể việc xin chấp thuận chủ trương thực hiện công tác chuẩn bị đầu tư và các bước tiếp theo công trình trường Mầm non Tân Phong và Trường Mầm non Tân Hưng.
- Quyết định số 3464/QĐ-UBND ngày 28/10/2016 của Ủy ban nhân dân Quận 7 về việc phê duyệt dự án đầu tư, thiết kế cơ sở và kế hoạch đấu thầu công trình xây dựng trường Mầm non Tân Phong.</t>
  </si>
  <si>
    <t>4 Khối nhà, 01 trệt, 2 lầu</t>
  </si>
  <si>
    <t>QĐ số 5570/QĐ-UBND ngày 11/10/2013 của UBND TP công nhận quyền sử dụng đất như giao đất không thu tiền sử dụng đất.
- Quyết định số 3756/QĐ-UBND ngày 30/10/2018 của Ủy ban nhân dân Quận 7 về việc phê duyệt dự án công tác chuẩn bị đầu tư công trình xây dựng công trình xây dựng trường Mầm non Tân Phong.</t>
  </si>
  <si>
    <t>- QĐ số 5570/QĐ-UBND ngày 11/10/2013 của UBND TP công nhận quyền sử dụng đất như giao đất không thu tiền sử dụng đất.
- Quyết định số 3463/QĐ-UBND ngày 28/10/2019 của Ủy ban nhân dân Quận 7 về việc phê duyệt dự án công tác chuẩn bị đầu tư công trình xây dựng công trình xây dựng trường Mầm non Tân Quy Đông (giai đoạn 2).</t>
  </si>
  <si>
    <t>3 khối nhà, 1 trệt, 3 lầu</t>
  </si>
  <si>
    <t xml:space="preserve"> Nhà tường gạch, sàn BTCT, mái BTCT (1 khối nhà, 1 trệt, 1 lầu)</t>
  </si>
  <si>
    <t>- QĐ số 5570/QĐ-UBND ngày 11/10/2013 của UBND TP công nhận quyền sử dụng đất như giao đất không thu tiền sử dụng đất.
- QĐ số 2696/QĐ-UBND ngày 9/8/2018 của UBND Q7 về việc phê duyệt thiết kế bản vẽ thi công và dự toán công trình xây dựng trường Mầm non 19/5</t>
  </si>
  <si>
    <t>Nhà tường gạch, sàn BTCT, mái ngói (3 nhà, 1 trệt, 3 lầu, 1 hầm)</t>
  </si>
  <si>
    <t>Nhà tường gạch, sàn BTCT, mái ngói (4 nhà, 1 trệt, 2 lầu)</t>
  </si>
  <si>
    <t>Nhà tường gạch, sàn BTCT, mái tôn, sân (1 trệt, 2 lầu)</t>
  </si>
  <si>
    <t xml:space="preserve"> Nhà tường gạch, sàn BTCT, mái BTCT (2 khối nhà, 1 trệt, 3 lầu)</t>
  </si>
  <si>
    <t>- Quyết định số 6483/QĐ-UBND ngày 31/12/2014 Ủy ban nhân dân Thành phố về việc phê duyệt danh mục các dự án đầu tư theo Chương trình huy động vốn, cho vay đầu tư xây dựng trường mầm non công lập trên địa bàn Thành phố Hồ Chí Minh và Danh mục phân bổ ngân hàng cho vay.
- Quyết định số 141/QĐ-UBND ngày 26/11/2015 của Ủy ban nhân dân Quận 7 về việc hiệu chỉnh nội dung Quyết định phê duyệt dự án đầu tư thiết kế cơ sở và Kế hoạch đấu thầu công trình xây dựng Trường mầm non Phạm Hữu Lầu.
- Bản vẽ vị trí hiện trạng số HĐ 60/2014/ĐĐBĐ/BQLĐT ngày 25/5/2014 của Trung tâm đo đạc bản đồ lập
- Công văn số 2276/UBND-TCKH ngày 31/7/2014 của Ủy ban nhân dân Quận 7 về việc chấp thuận chủ trương và quy mô đầu tư công trình xây dựng Trường mầm non Phạm Hữu Lầu.</t>
  </si>
  <si>
    <t xml:space="preserve"> Nhà tường gạch, sàn BTCT, mái BTCT (4 khối nhà, 1 trệt, 2 lầu)</t>
  </si>
  <si>
    <t>- QĐ số 1911/QĐ-UBND ngày 13/11/2008 của Ủy ban nhân dân Thành phố về việc phê duyệt điều chỉnh dự án đầu tư xây dựng mới Trung tâm dạy nghể Quận 7</t>
  </si>
  <si>
    <t xml:space="preserve"> Nhà tường gạch, sàn BTCT, mái BTCT (4 khối nhà, 1 trệt, 4 lầu)</t>
  </si>
  <si>
    <t xml:space="preserve"> Nhà tường gạch, sàn BTCT, mái BTCT (1 khối nhà, 1 trệt)</t>
  </si>
  <si>
    <t>-QĐ số 64703/QĐ-UB ngày 13/6/1995 của Ủy ban nhân dân Thành phố về việc xác lập quyền sở hữu nhà của nhà nước</t>
  </si>
  <si>
    <t>Nhà tường gạch, sàn BTCT, mái ngói (1 nhà, 1 trệt, 4 lầu, 1 hầm)</t>
  </si>
  <si>
    <t>- QĐ số 5570/QĐ-UBND ngày 11/10/2013 của UBND TP công nhận quyền sử dụng đất như giao đất không thu tiền sử dụng đất.
- QĐ 1225/QĐ-UBND ngày 25/4/2019 của UBND Q7 về phê duyệt Thiết kế bản vẽ thi công và dự toán xây dựng công trình Trường Mầm non 30/4, Quận 7
- QĐ 3751/QĐ-UBND ngày 30/10/2018 của UBND Q7 về việc phê duyệt dự án đầu tư và kế hoạch lựa chọn nhà thầu công trình xây dựng trường Mầm non 30/4, Quận 7</t>
  </si>
  <si>
    <t>Tường gạch, mái tôn, sân xi măng</t>
  </si>
  <si>
    <t>QĐ số 5294/QĐ-UBND ngày 20/10/2015 của UBND TP công nhận quyền sử dụng đất như giao đất không thu tiền sử dụng đất.</t>
  </si>
  <si>
    <t>4 khối nhà 1 trệt, 3 lầu</t>
  </si>
  <si>
    <t>- Quyết định số 09/QĐ-UBND ngày 18/01/2012 của Ủy ban nhân dân Quận 7 về về việc phê duyệt dự án đầu tư xây dựng công trình Xây dựng mới Trường Tiểu học R6 – Nam Sài Gòn
- Biên bản bàn giao đất công cộng ngày 11/2008 giữa Công ty Liên doanh Phú Mỹ Hưng và Ban Quản lý Khu Nam
- Quyết định số 1524/QĐ-UBND ngày 14/6/2021 của Ủy ban nhân dân Quận 7 về về việc điều chỉnh chủ trương đầu tư công trình nâng cấp, mở rộng Trường Tiểu học Võ Thị Sáu.
 - Quyết định số 2313/QĐ-UBND ngày 13/8/2021 của Ủy ban nhân dân Quận 7 về về việc phê duyệt điều chỉnh dự án đầu tư và kế hoạch lựa chọn nhà thầu công trình nâng cấp, mở rộng Trường Tiểu học Vọ Thị Sáu, phường Tân Phong, Quận 7</t>
  </si>
  <si>
    <t>2 Khối nhà, 1 trệt, 3 lầu</t>
  </si>
  <si>
    <t>4 Khối nhà, 1 trệt, 3 lầu</t>
  </si>
  <si>
    <t>- Quyết định số 3752/QĐ-UBND ngày 30/10/2018 của Ủy ban nhân dân Quận 7  về việc phê duyệt dự án đầu tư và kế hoạch lựa chọn nhà thầu Công trình xây dựng mới trường Tiểu học Tân Phú, phường Tân Phú quận 7.
- Công văn số 5585/QĐ-UBND ngày 26/10/2018 của Ủy ban nhân dân Quận 7  về việc thống nhất các chỉ tiêu quy hoạch  kiến trúc Trường TH Tân Phú thuộc dự án Tân Mỹ, phường Tân Phú, Quận 7.</t>
  </si>
  <si>
    <t>4 khói nhà (1 trệt, 3 lầu): 20 phòng học
 và các phòng chức năng</t>
  </si>
  <si>
    <t>Tường gạch mái tôn, nền xi măng, sàn BTCT (1 trệt, 3 lầu)</t>
  </si>
  <si>
    <t>- QĐ số 5570/QĐ-UBND ngày 11/10/2013 của UBND TP công nhận quyền sử dụng đất như giao đất không thu tiền sử dụng đất.
- QĐ số 3119/QĐ-UBND ngày 11/9/2018 của UBND Q7 về việc chủ trương đầu tư dự án nâng cấp trường tiểu học Nguyễn Văn Hưởng</t>
  </si>
  <si>
    <t>- Quyết định số 1505/QĐ-SXD-TĐDA ngày 31/10/2016 của Sở Xây dựng về việc phê duyệt dự án đầu tư xây dựng Trường Tiểu học Phú Mỹ, Quận 7.
- Công văn số 17140/SXD-KTXD ngày 01/11/2017 của Sở Xây dựng về việc thông báo kết quả thẩm định thiết kế, dự toán xây dựng công trình xây dựng Trường Tiểu học Phú Mỹ, Quận 7.
- Quyết định số 1697/QĐ-SXD-KTXD ngày 01/11/2017 của Sở Xây dựng về việc phê duyệt thiết kế bản vẽ thi công, dự toán xây dựng công trình xây dựng Trường Tiểu học Phú Mỹ, Quận 7</t>
  </si>
  <si>
    <t>4 khói nhà (1 trệt, 3 lầu):</t>
  </si>
  <si>
    <t xml:space="preserve">4 khối nhà (1 trệt, 1 lầu) </t>
  </si>
  <si>
    <t>Tường gạch, mái tôn, nền xi măng , sàn BTCT (1 trệt, 1 lầu)</t>
  </si>
  <si>
    <t>QĐ số 5570/QĐ-UBND ngày 11/10/2013 của UBND TP công nhận quyền sử dụng đất như giao đất không thu tiền sử dụng đất.
QĐ số 21/QĐ-UBND ngày 22/02/2010 của UBND Q7 về việc phê duyệt dự án đầu tư xây dựng công trình xây dựng mới trường Tiểu học Tân Thuận Tây</t>
  </si>
  <si>
    <t>Trường Tiểu học 
Tân Thuận Đông</t>
  </si>
  <si>
    <t>Trường Tiểu học 
Tân Thuận Đông (CS1)</t>
  </si>
  <si>
    <t>Trường Tiểu học 
Tân Thuận Đông (CS2)</t>
  </si>
  <si>
    <t>Trường Tiểu học
 Tân Hưng</t>
  </si>
  <si>
    <t>Trường Tiểu học 
Tân Quy</t>
  </si>
  <si>
    <t>Trường Tiểu học
 Tân Quy (CS2) điểm 1</t>
  </si>
  <si>
    <t>Trường Tiểu học
 Tân Quy (CS2) điểm 2</t>
  </si>
  <si>
    <t>Tường gạch, mái tôn, nền xi măng , sàn BTCT 4 khối nhà  (1 trệt, 3 lầu)</t>
  </si>
  <si>
    <t>QĐ số 5570/QĐ-UBND ngày 11/10/2013 của UBND TP công nhận quyền sử dụng đất như giao đất không thu tiền sử dụng đất.
- QĐ 111/QĐ-UBND ngày 30/10/2014 của UBND Q7 về việc phê duyệt dự án đầu tư xây dựng công trình nâng cấp cải tạo và xây dựng mới khối phòng học trường THCS  Huỳnh Tấn Phát</t>
  </si>
  <si>
    <t>Tường gạch, mái tôn, nền xi măng , sàn BTCT 4 khối nhà  (1 trệt, 1 lầu)</t>
  </si>
  <si>
    <t xml:space="preserve"> Nhà tường gạch, sàn BTCT, mái BTCT (4 khối nhà, 1 trệt, 3 lầu)</t>
  </si>
  <si>
    <t>Tường gạch, mái tôn, nền xi măng , sàn BTCT 4 khối nhà  (1 trệt, 2 lầu)</t>
  </si>
  <si>
    <t xml:space="preserve"> Nhà tường gạch, sàn BTCT, mái BTCT (3 khối nhà, 1 trệt, 2 lầu)</t>
  </si>
  <si>
    <t xml:space="preserve">QĐ số 5570/QĐ-UBND ngày 11/10/2013 của UBND TP công nhận quyền sử dụng đất như giao đất không thu tiền sử dụng đất.
</t>
  </si>
  <si>
    <t>Thuộc đồ án QHCT xây dựng tỷ lệ 1/2000 khu dân cư phường Tân Quy đã được Uỷ ban nhân dân quận 7 phê duyệt tại Quyết định số 36/2005/QĐ-UB-QLĐT ngày 23/06/2005: Quy hoạch đất công trình công cộng.</t>
  </si>
  <si>
    <t>Theo Đồ án QHCT xây dựng tỷ lệ 1/2000 khu dân cư phường Phú Mỹ (Phía Tây) đã được Ủy ban nhân dân quận 7 phê duyệt tại Quyết định số 58/2005/QĐ - UBND - QLĐT ngày 26/8/2005: Quy hoạch đất công trình công cộng. Phía Bắc khu đất giáp đường quy hoạch lộ giới 12m Phía Nam khu đất giáp đường Phạm Hữu Lầu lộ giới 30m Phía Đông khu đất giáp đường quy hoạch lộ giới 20m</t>
  </si>
  <si>
    <t>Thuộc đồ án QHCT xây dựng tỷ lệ 1/2000 khu dân cư phía Nam rạch bà Bướm, phường Phú Thuận đã được Uỷ ban nhân dân quận 7 phê duyệt tại Quyết định số 49/QĐ-UBND ngày 04/5/2010:  Quy hoạch đất trường học đường Phú Thuận lộ giới30m</t>
  </si>
  <si>
    <t>thuộc đồ án QHCT xây dựng tỷ lệ 1/2000 khu dân cư phía Nam rạch bà Bướm, phường Phú Thuận đã được Uỷ ban nhân dân quận 7 phê duyệt tại Quyết định số 49/QĐ-UBND ngày 04/5/2010:  Quy hoạch đất trường học đường Phú Thuận  lộ giới30m</t>
  </si>
  <si>
    <t>Thuộc Đồ án QHCT xây dựng tỷ lệ 1/2000 khu dân cư phường Bình Thuận đã được Ủy ban nhân dân Quận 7 phê duyệt tại Quyết định số 39/2005/QĐ-UB-QLĐT ngày 27/6/2005: Quy hoạch đất dân cư hiện hữu. Đường Lý Phục Man lộ giới  20m, đường phía Đông lộ giới 20m</t>
  </si>
  <si>
    <t>Thuộc đồ án quy hoạch chi tiết xây dựng tỷ lệ 1/2000 Khu dân cư phường Tân Phú được UBND quận 7 phê duyệt tại Quyết định số 38/2005/QĐ-UB-QLĐT ngày 23/06/2005: Quy hoạch đất công trình công cộng..Đường Huỳnh Tấn Phát lộ giới 30m</t>
  </si>
  <si>
    <t xml:space="preserve">Thuộc Đồ án điều chỉnh quy hoạch chung xây dựng Quận 7 đến năm 2020, tỷ lệ 1/5000 đã được UBND Thành phố duyệt tại Quyết định số 5760/QĐ-UBND ngày 12/11/2012: Quy hoạch đất dân cư hiện hữu. </t>
  </si>
  <si>
    <t>Thuộc đồ án QHCT xây dựng tỷ lệ 1/2000 khu dân cư phường Tân Quy đã được Uỷ ban nhân dân quận 7 phê duyệt tại Quyết định số 36/2005/QĐ-UB-QLĐT ngày 23/06/2005: Quy hoạch đất dân cư hiện hữu , đường lộ giới 14m</t>
  </si>
  <si>
    <t>Thuộc đồ án QHCT xây dựng tỷ lệ 1/2000 khu dân cư phường Tân Quy đã được Uỷ ban nhân dân quận 7 phê duyệt tại Quyết định số 36/2005/QĐ-UB-QLĐT ngày 23/06/2005: Quy hoạch đất công trình công cộng, cây xanh, đường giao thông. đường số 15 lộ giới 14m đường số 2 lộ giới 14m</t>
  </si>
  <si>
    <t>Thuộc quy hoạch chi tiết điều chỉnh 1/500 khu định cư Tân Quy Đông, phường Tân Phong, quận 7 được phê duyệt tại Quyết định số 152/CV-BQL-KTQH ngày 18/05/2000 của Ban Quản lý Đầu tư và Xây dựng khu đô thị mới Nam thành phố Hồ Chí Minh;Đất công trình công cộng Đường số 62 lộ giới 6m</t>
  </si>
  <si>
    <t>Thuộc quy hoạch chi tiết điều chỉnh 1/500 khu định cư Tân Quy Đông, phường Tân Phong, quận 7 được phê duyệt tại Quyết định số 152/CV-BQL-KTQH ngày 18/05/2000 của Ban Quản lý Đầu tư và Xây dựng khu đô thị mới Nam thành phố Hồ Chí Minh;Đất công trình công cộng. Đường số 62 lộ giới 6m</t>
  </si>
  <si>
    <t>Thuộc đồ án QHCT xây dựng tỷ lệ 1/2000 khu dân cư phường Tân Thuận Tây (khu A - B) đã được Uỷ ban nhân dân quận 7 phê duyệt tại Quyết định số 37/2005/QĐ-UB-QLĐT ngày 23/6/2005: Quy hoạch đất công trình công cộng. Đường số 5K lộ giới 16m</t>
  </si>
  <si>
    <t>Thuộc đồ án QHCT xây dựng tỷ lệ 1/2000 khu dân cư phường Tân Thuận Đông (phía Nam) đã được Ủy ban nhân dân Quận 7 phê duyệt tại Quyết định số 57/2005/QĐ-UBND-QLĐT ngày 26/8/2005: Quy hoạch đất công trình công cộng.Đường lộ giới 14m</t>
  </si>
  <si>
    <t>Thuộc đồ án QHCT xây dựng tỷ lệ 1/2000 khu dân cư phường Tân Hưng đã được Ủy ban nhân dân Thành phố phê duyệt tại Quyết định số 5391/QĐ-UBND ngày 30/9/2013: Quy hoạch đất giáo dục. đường lộ giới 16m</t>
  </si>
  <si>
    <t>Thuộc đồ án QHCT xây dựng tỷ lệ 1/2000 khu dân cư phường Tân Kiểng đã được Ủy ban nhân dân quận 7 phê duyệt tại Quyết định số 56/2005/QĐ-UBND-QLĐT ngày 26/08/2005: Quy hoạch đất cây xanh, đường dự phóng 14m</t>
  </si>
  <si>
    <t>Thuộc đồ án QHCT xây dựng tỷ lệ 1/2000 khu dân cư phường Tân Kiểng đã được Ủy ban nhân dân quận 7 phê duyệt tại Quyết định số 56/2005/QĐ-UBND-QLĐT ngày 26/08/2005: Quy hoạch đất công trình công cộng., đường lộ giới 14m</t>
  </si>
  <si>
    <t>Thuộc đồ án QHCT xây dựng tỷ lệ 1/2000 khu dân cư phường Phú Mỹ (Phía Tây) đã được Ủy ban nhân dân quận 7 phê duyệt tại Quyết định số 58/2005/QĐ - UBND - QLĐT ngày 26/8/2005: Quy hoạch đất công trình công cộng.Đường Phạm Hữu Lầu lộ giới 30m</t>
  </si>
  <si>
    <t>Thuộc đồ án QHCT xây dựng tỷ lệ 1/2000 khu dân cư phía Nam rạch bà Bướm, phường Phú Thuận đã được Uỷ ban nhân dân quận 7 phê duyệt tại Quyết định số 49/QĐ-UBND ngày 04/5/2010: Quy hoạch đất trường học . Đường Huỳnh Tấn Phát lộ giới 30m</t>
  </si>
  <si>
    <t>Thuộc đồ án QHCT xây dựng tỷ lệ 1/2000 khu dân cư phường Phú Thuận (phía Bắc) đã được Uỷ ban nhân dân quận 7 phê duyệt tại Quyết định số 66/2005/QĐ-UBND-QLĐT ngày 22/9/2005: Quy hoạch đất công trình công cộng.</t>
  </si>
  <si>
    <t>thuộc khu vực điều chỉnh cục bộ đồ án QHCT xây dựng tỷ lệ 1/2000 (quy hoạch phân khu) Khu dân cư phía Bắc rạch Bà Bướm, phường Phú Thuận, quận 7 đã được Ủy ban nhân dân Thành phố phê duyệt tại Quyết định số 1330/QĐ-UBND ngày 23/3/2016. Quy hoạch đất  giáo dục Đường Nguyễn Văn Quỳ lộ giới 46m</t>
  </si>
  <si>
    <t>Thuộc Đồ án QHCT xây dựng tỷ lệ 1/2000 khu dân cư phường Bình Thuận đã được Ủy ban nhân dân Quận 7 phê duyệt tại Quyết định số 39/2005/QĐ-UB-QLĐT ngày 27/6/2005: Quy hoạch đất công trình công cộng.Đường Lâm Văn Bền  lộ giới 20, và đường lộ giới 14m</t>
  </si>
  <si>
    <t>Dự án khu định cư Tân Quy Đông (Sadeco), P. Tân Phong: văn bản số 152/CV-BQL-KTQH ngày 18/5/2000 của Ban QLKN:Chức năng quy hoạch công trình công cộng đường 53 lộ giới 16m.</t>
  </si>
  <si>
    <t>Thuộc đồ án QHCT xây dựng tỷ lệ 1/2000 khu dân cư phường Tân Quy đã được Uỷ ban nhân dân quận 7 phê duyệt tại Quyết định số 36/2005/QĐ-UB-QLĐT ngày 23/06/2005: Quy hoạch đất công trình công cộng. Đường lộ giới 14m</t>
  </si>
  <si>
    <t>Thuộc đồ án QHCT xây dựng tỷ lệ 1/2000 khu dân cư phường Tân Thuận Đông (phía Nam) đã được Ủy ban nhân dân Quận 7 phê duyệt tại Quyết định số 57/2005/QĐ-UBND-QLĐT ngày 26/8/2005: Quy hoạch đất công trình công cộng.đường Huỳnh TaasnPhast lộ giới 30m, đường dự phóng phía Bắc lộ giới 12m</t>
  </si>
  <si>
    <t>Thuộc đồ án QHCT xây dựng tỷ lệ 1/2000 khu dân cư phường Tân Thuận Đông (phía Nam) đã được Ủy ban nhân dân Quận 7 phê duyệt tại Quyết định số 57/2005/QĐ-UBND-QLĐT ngày 26/8/2005: Quy hoạch đất công trình công cộng.Đường Bùi Văn Ba lộ giới 30m</t>
  </si>
  <si>
    <t>Thuộc đồ án QHCT xây dựng tỷ lệ 1/2000 khu dân cư phường Tân Hưng đã được Ủy ban nhân dân Thành phố phê duyệt tại Quyết định số 5391/QĐ-UBND ngày 30/9/2013: Quy hoạch đất công trình công cộng.</t>
  </si>
  <si>
    <t>Thuộc đồ án QHCT xây dựng tỷ lệ 1/2000 khu dân cư phường Tân Kiểng đã được Ủy ban nhân dân quận 7 phê duyệt tại Quyết định số 56/2005/QĐ-UBND-QLĐT ngày 26/08/2005: Quy hoạch đất công trình công cộng Đường .Phan Huy Thực lộ giới 14m..</t>
  </si>
  <si>
    <t>Thuộc đồ án QHCT xây dựng tỷ lệ 1/2000 khu dân cư phường Tân Kiểng đã được Ủy ban nhân dân quận 7 phê duyệt tại Quyết định số 56/2005/QĐ-UBND-QLĐT ngày 26/08/2005: Quy hoạch đất công trình công cộng Đường .Phan Huy Thực, lộ giới 14m..</t>
  </si>
  <si>
    <t>Thuộc đồ án QHCT xây dựng tỷ lệ 1/2000 khu dân cư phường Tân Kiểng đã được Ủy ban nhân dân quận 7 phê duyệt tại Quyết định số 56/2005/QĐ-UBND-QLĐT ngày 26/08/2005: Quy hoạch đất công trình công cộng.Đường  số 10 lộ giới 20m..</t>
  </si>
  <si>
    <t>Thuộc Đồ án QHCT xây dựng tỷ lệ 1/2000 khu dân cư phường Bình Thuận đã được Ủy ban nhân dân Quận 7 phê duyệt tại Quyết định số 39/2005/QĐ-UB-QLĐT ngày 27/6/2005: Quy hoạch đất công trình công cộng.Đường  Huỳnh Tấn Phát,  lộ giới 30m..</t>
  </si>
  <si>
    <t>Thuộc đồ án QHCT xây dựng tỷ lệ 1/2000 khu dân cư phường Tân Kiểng đã được Ủy ban nhân dân quận 7 phê duyệt tại Quyết định số 56/2005/QĐ-UBND-QLĐT ngày 26/08/2005: Quy hoạch đất công trình công cộng. Đường lộ giới 14m</t>
  </si>
  <si>
    <t>Thuộc đồ án QHCT xây dựng tỷ lệ 1/2000 khu dân cư phường Tân Kiểng đã được Ủy ban nhân dân quận 7 phê duyệt tại Quyết định số 56/2005/QĐ-UBND-QLĐT ngày 26/08/2005: Quy hoạch đất công trình công cộng.Đường Lâm Văn Bền  lộ giới 30m.đường dự phóng lọ giới 14m.</t>
  </si>
  <si>
    <t>Thuộc đồ án điều chỉnh quy hoạch chi tiết xây dựng tỷ lệ 1/500 nhà ở Tân Quy Đông được Ủy ban nhân dân Quận 7 phê duyệt tại Quyết định số 69/QĐ-UBND-QLĐT ngày 25/9/2008.Quy hoạch đất công trình công cộng</t>
  </si>
  <si>
    <t>Thuộc đồ án Quy hoạch chi tiết xây dựng tỷ lệ 1/500 khu tái định cư phường Phú Mỹ được Ủy ban nhân dân quận 7 phê duyệt tại Quyết định số 89/QĐ - UBND  ngày 9/9/2009: Quy hoạch đất công trình công cộng. Đường  D1  lộ giới 14m</t>
  </si>
  <si>
    <t>Thuộc khu Chế Xuất Tân Thuận: Đất Trường Học, đường Bùi Văn Ba lộ giới 30m.</t>
  </si>
  <si>
    <t>Dự án khu định cư Tân Quy Đông (Sadeco), P. Tân Phong: văn bản số 152/CV-BQL-KTQH ngày 18/5/2000 của Ban QLKN:Chức năng quy hoạch công trình công cộng đường 31 lộ giới 6m</t>
  </si>
  <si>
    <t>Thuộc Đồ án điều chỉnh quy hoạch chung xây dựng Quận 7 đến năm 2020, tỷ lệ 1/5000 đã được UBND Thành phố duyệt tại Quyết định số 5760/QĐ-UBND ngày 12/11/2012: Quy hoạch đất trường học, Đường số  lộ giới 12m.</t>
  </si>
  <si>
    <t xml:space="preserve">QĐ số 5570/QĐ-UBND ngày 11/10/2013 của UBND TP công nhận quyền sử dụng đất như giao đất không thu tiền sử dụng đất.
- QĐ số 56/QĐ-UBND ngày 22/7/2013 của UBND Q7 về việc phê duyệt báo cáo kinh tế - kỹ thuật xây dựng công trình sửa chữa, cải tạo chợ Tân Thuận Đông
</t>
  </si>
  <si>
    <t>'- QĐ số 5294/QĐ-UBND ngày 20/10/2015 của UBND TP công nhận quyền sử dụng đất như giao đất không thu tiền sử dụng đất</t>
  </si>
  <si>
    <t xml:space="preserve">CV 6224/UBND-TM ngày 26/11/2014 </t>
  </si>
  <si>
    <t>CV 6224/UBND-TM ngày 26/11/2014</t>
  </si>
  <si>
    <t>Giữ lại tiếp tục sử dụng</t>
  </si>
  <si>
    <t xml:space="preserve">Bán đấu giá và chuyển nhượng quyền sử dụng đất </t>
  </si>
  <si>
    <t>Chung cư Tân Quy (tường gạch, mái tôn)</t>
  </si>
  <si>
    <t>Phần lòng chợ: khung sắt, mái tôn. Tường gạch, mái tôn.</t>
  </si>
  <si>
    <t xml:space="preserve">2 khối nhà. , sàn BTCT (1 trệt, 2 lầu) </t>
  </si>
  <si>
    <t xml:space="preserve">2 khối nhà , sàn BTCT (1 trệt, 2 lầu) </t>
  </si>
  <si>
    <t xml:space="preserve">3 khối nhà , sàn BTCT (1 trệt, 1 lầu) </t>
  </si>
  <si>
    <t xml:space="preserve">4 khối nhà , sàn BTCT (1 trệt, 2 lầu) </t>
  </si>
  <si>
    <t xml:space="preserve">4 khối nhà  , sàn BTCT (1 trệt, 3 lầu) </t>
  </si>
  <si>
    <t xml:space="preserve">3 khối nhà , sàn BTCT (1 trệt, 2 lầu) </t>
  </si>
  <si>
    <t xml:space="preserve">2 khối nhà , sàn BTCT (1 trệt, 1 lầu) </t>
  </si>
  <si>
    <t xml:space="preserve">4 khối nhà , sàn BTCT (1 trệt, 1 lầu): </t>
  </si>
  <si>
    <t xml:space="preserve">3 khối nhà , sàn BTCT  (1 trệt, 3 lầu) </t>
  </si>
  <si>
    <t xml:space="preserve">01 khối nhà , sàn BTCT (1 trệt, 1 lầu) </t>
  </si>
  <si>
    <t xml:space="preserve">4 khối nhà , sàn BTCT (1 trệt, 2 lầu): </t>
  </si>
  <si>
    <t xml:space="preserve">Tường gạch, mái ngói, sân </t>
  </si>
  <si>
    <r>
      <t xml:space="preserve">DANH MỤC 
CÁC ĐỊA CHỈ NHÀ ĐẤT </t>
    </r>
    <r>
      <rPr>
        <b/>
        <u/>
        <sz val="16"/>
        <color indexed="8"/>
        <rFont val="Times New Roman"/>
        <family val="1"/>
      </rPr>
      <t xml:space="preserve">KHÔNG THUỘC PHẠM VI </t>
    </r>
    <r>
      <rPr>
        <b/>
        <sz val="16"/>
        <color indexed="8"/>
        <rFont val="Times New Roman"/>
        <family val="1"/>
      </rPr>
      <t>SẮP XẾP LẠI, XỬ LÝ THEO NGHỊ ĐỊNH SỐ 67/2021/NĐ-CP NGÀY 15/7/2021 CỦA CHÍNH PHỦ</t>
    </r>
  </si>
  <si>
    <t>Mẫu số 3</t>
  </si>
  <si>
    <t>Tổng số phương án được duyệt</t>
  </si>
  <si>
    <t>Đơn vị quản lý, sử dụng</t>
  </si>
  <si>
    <r>
      <t xml:space="preserve">Địa chỉ
</t>
    </r>
    <r>
      <rPr>
        <sz val="11"/>
        <color indexed="8"/>
        <rFont val="Times New Roman"/>
        <family val="1"/>
      </rPr>
      <t>(nếu không có địa chỉ cụ thể thì ghi rõ thửa, tờ, bản đồ)</t>
    </r>
  </si>
  <si>
    <t>Diện tích đất (m²)</t>
  </si>
  <si>
    <t>Diện tích sàn sử dụng (m²)</t>
  </si>
  <si>
    <t>Phương án tổng thể sắp xếp lại, xử lý nhà đất đã phê duyệt của UBND TP trước ngày 01/01/2018 (nếu có)</t>
  </si>
  <si>
    <t>Loại hình nhà, đất không thuộc phạm vi điều chỉnh của Nghị định số 67/2021/NĐ-CP ngày 15/7/2021 của Chính phủ</t>
  </si>
  <si>
    <t>Công văn số... ngày.....</t>
  </si>
  <si>
    <t xml:space="preserve">Nhà, đất thuê, thuê lại, nhận góp vốn, nhận giữ hộ, mượn của các tổ chức, cá nhân khác và nhà, đất khác </t>
  </si>
  <si>
    <t>Đất (bao gồm cả tài sản gắn liền với đất (nếu có) thuộc trách nhiệm quản lý của UBND cấp xã, Chủ tịch Ủy ban nhân dân cấp xã theo quy định của pháp luật về đất đai</t>
  </si>
  <si>
    <t>Đất, tài sản gắn liền với đất do cơ quan, tổ chức, đơn vị, doanh nghiệp quản lý, sử dụng đã có quyết định thu hồi theo quy định của pháp luật về đất đai</t>
  </si>
  <si>
    <t>Đất, tài sản gắn liền với đất thuộc: đất rừng đặc dụng, đất rừng phòng hộ, đất rừng sản xuất là rừng tự nhiên; đất rừng sản xuất, đất nông, lâm nghiệp</t>
  </si>
  <si>
    <t>Đất, tài sản gắn liền với đất thuộc đất đã có Quyết định thu hồi và giao cho UBND cấp xã quản lý theo quy định của pháp luật về đất đai</t>
  </si>
  <si>
    <t>Nhà, đất là sản phẩm hàng hóa của dự án đầu tư kinh doanh bất động sản, trừ phần nhà, đất tại dự án đã được xác định và hạch toán là tài sản cố định của doanh nghiệp</t>
  </si>
  <si>
    <t>Đất (bao gồm cả đất thuộc hành lang bảo vệ an toàn các công trình), nhà, công trình gắn liền với đất là tài sản kết cấu hạ tầng: giao thông đường bộ, đường sắt, đường thủy nội địa, hàng hải, hàng không, thủy lợi, đê điều, hệ thống cấp nước, hệ thống thoát nước, hệ thống xử lý chất thải, hệ thống dẫn điện (bao gồm cả các trạm điện), hệ thống dẫn xăng dầu, hệ thống dẫn khí, thông tin liên lạc, chợ</t>
  </si>
  <si>
    <t>Đất, nhà, công trình gắn liền với đất thuộc khu công nghiệp, cụm công nghiệp, khu công nghệ cao, khu chế xuất (trừ trụ sở làm việc, cơ sở hoạt động sự nghiệp)</t>
  </si>
  <si>
    <t xml:space="preserve"> Đất, công trình gắn liền với đất thuộc: đất làm nghĩa trang, nghĩa địa, nhà tang lễ, nhà hỏa táng; đất sông, ngòi, kênh, rạch, suối và mặt nước chuyên dùng; đất có mặt nước nội địa; đất có mặt nước ven biển; đất bãi bồi ven sông, ven biển; đất có di tích lịch sử - văn hóa, danh lam thắng cảnh; đất sinh hoạt cộng đồng, công viên, khu vui chơi, giải trí công cộng và đất công trình công cộng khác do Nhà nước quản lý</t>
  </si>
  <si>
    <t>Nhà, đất của doanh nghiệp đang trong giai đoạn thực hiện thủ tục giải thể, phá sản doanh nghiệp</t>
  </si>
  <si>
    <t>Nhà, đất được hình thành bằng nguồn quỹ phúc lợi của doanh nghiệp</t>
  </si>
  <si>
    <t>Đất, nhà thuộc: quỹ nhà ở xã hội, nhà tái định cư; quỹ đất tiếp nhận từ dự án phát triển nhà ở thương mại, dự án đầu tư phát triển đô thị bàn giao lại cho Nhà nước theo quy định của pháp luật</t>
  </si>
  <si>
    <t>Nhà, đất của các ngân hàng thương mại mà các ngân hàng thương mại này được Ngân hàng Nhà nước Việt Nam mua lại bắt buộc hoặc chuyển giao bắt buộc theo quy định của Luật Các tổ chức tín dụng và quyết định của cấp có thẩm quyền.</t>
  </si>
  <si>
    <t>Hồ sơ thuyết minh tương ứng với từng loại hình nhà, đất không thuộc phạm vi điều chỉnh</t>
  </si>
  <si>
    <t>Hiện trạng sử dụng hiện nay</t>
  </si>
  <si>
    <t>Hồ sơ pháp lý có liên quan (kèm thông tin quy hoạch sử dụng - nếu có)</t>
  </si>
  <si>
    <t>Ghi cụ thể thuộc trường hợp nào</t>
  </si>
  <si>
    <t>56 địa chỉ</t>
  </si>
  <si>
    <t xml:space="preserve">Quyết định số 4549/QĐ-UBND ngày 31/08/2016 </t>
  </si>
  <si>
    <t>Ủy ban nhân dân phường Tân Hưng</t>
  </si>
  <si>
    <t>UBND phường Tân Thuận Đông</t>
  </si>
  <si>
    <t xml:space="preserve"> 6 Chung cư,  KP 2, Đường số 15, Phường Tân Quy, Q7 </t>
  </si>
  <si>
    <t>200 địa chỉ</t>
  </si>
  <si>
    <t>Quyết định số 2884/QĐ-UBND ngày 12 tháng 6 năm 2014 của Ủy ban nhân dân Thành phố về việc xét duyệt Quy hoạch sử dụng đất đến năm 2020 và Kế hoạch sử dụng đất 5 năm kỳ đầu (2011-2015) của phường Phú Mỹ: Đất cơ sở giáo dục- đào tạo</t>
  </si>
  <si>
    <t>Quyết định số 2885/QĐ-UBND ngày 12 tháng 6 năm 2014 của Ủy ban nhân dân Thành phố về việc xét duyệt Quy hoạch sử dụng đất đến năm 2020 và Kế hoạch sử dụng đất 5 năm kỳ đầu (2011-2015) của phường Phú Thuận: Đất cơ sở giáo dục- đào tạo</t>
  </si>
  <si>
    <t>Quyết định số 2886/QĐ-UBND ngày 12 tháng 6 năm 2014 của Ủy ban nhân dân Thành phố về việc xét duyệt Quy hoạch sử dụng đất đến năm 2020 và Kế hoạch sử dụng đất 5 năm kỳ đầu (2011-2015) của phường Bình Thuân: Đất cơ sở giáo dục- đào tạo</t>
  </si>
  <si>
    <t>Quyết định số 2889/QĐ-UBND ngày 12 tháng 6 năm 2014 của Ủy ban nhân dân Thành phố về việc xét duyệt Quy hoạch sử dụng đất đến năm 2020 và Kế hoạch sử dụng đất 5 năm kỳ đầu (2011-2015) của phường Tân Phú: Đất cơ sở giáo dục- đào tạo</t>
  </si>
  <si>
    <t>Quyết định số 2892/QĐ-UBND ngày 12 tháng 6 năm 2014 của Ủy ban nhân dân Thành phố về việc xét duyệt Quy hoạch sử dụng đất đến năm 2020 và Kế hoạch sử dụng đất 5 năm kỳ đầu (2011-2015) của phường Tân Quy: Đất cơ sở giáo dục- đào tạo</t>
  </si>
  <si>
    <t>Quyết định số 2892/QĐ-UBND ngày 12 tháng 6 năm 2014 của Ủy ban nhân dân Thành phố về việc xét duyệt Quy hoạch sử dụng đất đến năm 2020 và Kế hoạch sử dụng đất 5 năm kỳ đầu (2011-2015) của phường Tân Quy Đất ở tại đô thị</t>
  </si>
  <si>
    <t>Quyết định số 2892/QĐ-UBND ngày 12 tháng 6 năm 2014 của Ủy ban nhân dân Thành phố về việc xét duyệt Quy hoạch sử dụng đất đến năm 2020 và Kế hoạch sử dụng đất 5 năm kỳ đầu (2011-2015) của phường Tân Quy: Đât cơ sở giáo dục - đào tạo</t>
  </si>
  <si>
    <t>Quyết định số 2890/QĐ-UBND ngày 12 tháng 6 năm 2014 của Ủy ban nhân dân Thành phố về việc xét duyệt Quy hoạch sử dụng đất đến năm 2020 và Kế hoạch sử dụng đất 5 năm kỳ đầu (2011-2015) của phường Tân Phong: Đât cơ sở giáo dục - đào tạo</t>
  </si>
  <si>
    <t>Quyết định số 2887/QĐ-UBND ngày 12 tháng 6 năm 2014 của Ủy ban nhân dân Thành phố về việc xét duyệt Quy hoạch sử dụng đất đến năm 2020 và Kế hoạch sử dụng đất 5 năm kỳ đầu (2011-2015) của phường Tân Thuận Tây: Đât cơ sở giáo dục - đào tạo</t>
  </si>
  <si>
    <t>Quyết định số 2891/QĐ-UBND ngày 12 tháng 6 năm 2014 của Ủy ban nhân dân Thành phố về việc xét duyệt Quy hoạch sử dụng đất đến năm 2020 và Kế hoạch sử dụng đất 5 năm kỳ đầu (2011-2015) của phường Tân Thuận Đông: Đât cơ sở giáo dục - đào tạo</t>
  </si>
  <si>
    <t>Quyết định số 2893/QĐ-UBND ngày 12 tháng 6 năm 2014 của Ủy ban nhân dân Thành phố về việc xét duyệt Quy hoạch sử dụng đất đến năm 2020 và Kế hoạch sử dụng đất 5 năm kỳ đầu (2011-2015) của phường TânHưng: Đât cơ sở giáo dục - đào tạo</t>
  </si>
  <si>
    <t>Quyết định số 2888/QĐ-UBND ngày 12 tháng 6 năm 2014 của Ủy ban nhân dân Thành phố về việc xét duyệt Quy hoạch sử dụng đất đến năm 2020 và Kế hoạch sử dụng đất 5 năm kỳ đầu (2011-2015) của phường Tân Kiểng: Đât cơ sở giáo dục - đào tạo</t>
  </si>
  <si>
    <t>Quyết định số 2884/QĐ-UBND ngày 12 tháng 6 năm 2014 của Ủy ban nhân dân Thành phố về việc xét duyệt Quy hoạch sử dụng đất đến năm 2020 và Kế hoạch sử dụng đất 5 năm kỳ đầu (2011-2015) của phường Phú Mỹ: Đât cơ sở giáo dục - đào tạo</t>
  </si>
  <si>
    <t>Quyết định số 2885/QĐ-UBND ngày 12 tháng 6 năm 2014 của Ủy ban nhân dân Thành phố về việc xét duyệt Quy hoạch sử dụng đất đến năm 2020 và Kế hoạch sử dụng đất 5 năm kỳ đầu (2011-2015) của phường Phú Thuận: Đât cơ sở giáo dục - đào tạo</t>
  </si>
  <si>
    <t>Quyết định số 2886/QĐ-UBND ngày 12 tháng 6 năm 2014 của Ủy ban nhân dân Thành phố về việc xét duyệt Quy hoạch sử dụng đất đến năm 2020 và Kế hoạch sử dụng đất 5 năm kỳ đầu (2011-2015) của phường Bình Thuận: Đât cơ sở giáo dục - đào tạo</t>
  </si>
  <si>
    <t>Quyết định số 2892/QĐ-UBND ngày 12 tháng 6 năm 2014 của Ủy ban nhân dân Thành phố về việc xét duyệt Quy hoạch sử dụng đất đến năm 2020 và Kế hoạch sử dụng đất 5 năm kỳ đầu (2011-2015) của phường Tân Tân Quy: Đât cơ sở giáo dục - đào tạo</t>
  </si>
  <si>
    <t>Quyết định số 2893/QĐ-UBND ngày 12 tháng 6 năm 2014 của Ủy ban nhân dân Thành phố về việc xét duyệt Quy hoạch sử dụng đất đến năm 2020 và Kế hoạch sử dụng đất 5 năm kỳ đầu (2011-2015) của phường Tân Hưng: Đât cơ sở giáo dục - đào tạo</t>
  </si>
  <si>
    <t>Quyết định số 2884/QĐ-UBND ngày 12 tháng 6 năm 2014 của Ủy ban nhân dân Thành phố về việc xét duyệt Quy hoạch sử dụng đất đến năm 2020 và Kế hoạch sử dụng đất 5 năm kỳ đầu (2011-2015) của phường Phú Mỹ: Đất cơ sở giáo dục</t>
  </si>
  <si>
    <t>Quyết định số 2885/QĐ-UBND ngày 12 tháng 6 năm 2014 của Ủy ban nhân dân Thành phố về việc xét duyệt Quy hoạch sử dụng đất đến năm 2020 và Kế hoạch sử dụng đất 5 năm kỳ đầu (2011-2015) của phường Phú Thuận: Đất cơ sở giáo dục</t>
  </si>
  <si>
    <r>
      <t xml:space="preserve">Quyết định số 2887/QĐ-UBND ngày 12 tháng 6 năm 2014 của Ủy ban nhân dân Thành phố về việc xét duyệt Quy hoạch sử dụng đất đến năm 2020 và Kế hoạch sử dụng đất 5 năm kỳ đầu (2011-2015) của phường Tân Thuận Tây - Quận 7: </t>
    </r>
    <r>
      <rPr>
        <sz val="16"/>
        <color indexed="8"/>
        <rFont val="Times New Roman"/>
        <family val="1"/>
      </rPr>
      <t>đất công nghiệp</t>
    </r>
  </si>
  <si>
    <t>Quyết định số 2891/QĐ-UBND ngày 12 tháng 6 năm 2014 của Ủy ban nhân dân Thành phố về việc xét duyệt Quy hoạch sử dụng đất đến năm 2020 và Kế hoạch sử dụng đất 5 năm kỳ đầu (2011-2015) của phường Tân Thuận Đông: Đất cơ sở giáo dục</t>
  </si>
  <si>
    <t>Quyết định số 2885/QĐ-UBND ngày 12 tháng 6 năm 2014 của Ủy ban nhân dân Thành phố về việc xét duyệt Quy hoạch sử dụng đất đến năm 2020 và Kế hoạch sử dụng đất 5 năm kỳ đầu (2011-2015) của phường Phú Thuận Đất cơ sở giáo dục</t>
  </si>
  <si>
    <t>Quyết định số 2889/QĐ-UBND ngày 12 tháng 6 năm 2014 của Ủy ban nhân dân Thành phố về việc xét duyệt Quy hoạch sử dụng đất đến năm 2020 và Kế hoạch sử dụng đất 5 năm kỳ đầu (2011-2015) của phường Tân Phú: Đất cơ sở giáo dục</t>
  </si>
  <si>
    <t>Quyết định số 2887/QĐ-UBND ngày 12 tháng 6 năm 2014 của Ủy ban nhân dân Thành phố về việc xét duyệt Quy hoạch sử dụng đất đến năm 2020 và Kế hoạch sử dụng đất 5 năm kỳ đầu (2011-2015) của phường Tân Thuận Tây: đất cơ sở giáo dục</t>
  </si>
  <si>
    <t>Quyết định số 2890/QĐ-UBND ngày 12 tháng 6 năm 2014 của Ủy ban nhân dân Thành phố về việc xét duyệt Quy hoạch sử dụng đất đến năm 2020 và Kế hoạch sử dụng đất 5 năm kỳ đầu (2011-2015) của phường Tân Phong: Đất cơ sở giáo dục đào tạo</t>
  </si>
  <si>
    <t>Quyết định số 2884/QĐ-UBND ngày 12 tháng 6 năm 2014 của Ủy ban nhân dân Thành phố về việc xét duyệt Quy hoạch sử dụng đất đến năm 2020 và Kế hoạch sử dụng đất 5 năm kỳ đầu (2011-2015) của phường Phú Mỹ: Đất cơ sở giáo dục</t>
  </si>
  <si>
    <t>Quyết định số 2886/QĐ-UBND ngày 12 tháng 6 năm 2014 của Ủy ban nhân dân Thành phố về việc xét duyệt Quy hoạch sử dụng đất đến năm 2020 và Kế hoạch sử dụng đất 5 năm kỳ đầu (2011-2015) của phường Bình Thuận: Đất cơ sở giáo dục</t>
  </si>
  <si>
    <t>Quyết định số 2885/QĐ-UBND ngày 12 tháng 6 năm 2014 của Ủy ban nhân dân Thành phố về việc xét duyệt Quy hoạch sử dụng đất đến năm 2020 và Kế hoạch sử dụng đất 5 năm kỳ đầu (2011-2015) của phường Phú Thuận: đất cơ sở giáo dục</t>
  </si>
  <si>
    <t xml:space="preserve">Quyết định số 2886/QĐ-UBND ngày 12 tháng 6 năm 2014 của Ủy ban nhân dân Thành phố về việc xét duyệt Quy hoạch sử dụng đất đến năm 2020 và Kế hoạch sử dụng đất 5 năm kỳ đầu (2011-2015) của phường Bình Thuận đất cơ sở giáo dục </t>
  </si>
  <si>
    <t>Quyết định số 2884/QĐ-UBND ngày 12/6/2014 của UBND TP.HCM về xét duyệt quy hoạch sử dụng đất đến năm 2020 và kế hoạch sử dụng đất 5 năm kỳ đầu (2011-2015) của Phường Phú Mỹ, Quận 7. Đất giáo dục</t>
  </si>
  <si>
    <t>Quyết định số 2889/QĐ-UBND ngày 12/6/2014 của UBND TP.HCM về xét duyệt quy hoạch sử dụng đất đến năm 2020 và kế hoạch sử dụng đất 5 năm kỳ đầu (2011-2015) của Phường Tân Phú, Quận 7.Đất giáo dục</t>
  </si>
  <si>
    <t>- Đề xuất loại khòi DM167 
(Đã bán đấu giá năm 2010 theo QĐ 213/QĐ-UBND ngày 18/01/2010 của  thành phố về duyệt trị quyền sử dụng đất và giá trị công tình xây dựng trên đất tại mặt bằng số 144 NTT, P.Bình Thuận, Q7 theo giá thị trường để thực hiện thủ tục bán đấu giá)</t>
  </si>
  <si>
    <t>Đất mượn của Cảng Bến Nghé</t>
  </si>
  <si>
    <t>Đã giải tỏa một phần diện tích khi thực hiện dự án Nâng cấp, mở rộng hẻm 355 Lê Văn Lương</t>
  </si>
  <si>
    <t>Đã giải tỏa thuộc dự án Xây dựng cầu Kênh Tẻ</t>
  </si>
  <si>
    <t>Di tích lịch sử (Nhà Tưởng niệm Bác Hồ)</t>
  </si>
  <si>
    <t>Đất chợ</t>
  </si>
  <si>
    <t>UBND TP chứng nhận Cty CP TM Nam Sài Gòn thuê đất từ 20/7/2000-1/1/2046 theo Quyết định số 4307/QĐUB ngày 16/7/2001 của UBND TP</t>
  </si>
  <si>
    <t>3.3</t>
  </si>
  <si>
    <t>3.4</t>
  </si>
  <si>
    <t>3.6</t>
  </si>
  <si>
    <t>5.3</t>
  </si>
  <si>
    <t>5.4</t>
  </si>
  <si>
    <t>5.5</t>
  </si>
  <si>
    <t>5.6</t>
  </si>
  <si>
    <t>VI</t>
  </si>
  <si>
    <t xml:space="preserve"> Cty TNHH MTV Dịch vụ Công ích quận 7 </t>
  </si>
  <si>
    <t>TỔNG CỘNG:  20  địa chỉ</t>
  </si>
  <si>
    <t>- QĐ số 5294/QĐ-UBND ngày 20/10/2015 của UBND TP công nhận quyền sử dụng đất như giao đất không thu tiền sử dụng đất.
- QĐ số 78/QĐ-UBND ngày 25/12/2012 của Ủy ban nhân dân Quận 7 về việc chuyển giao chức năng quản lý chợ Tân Mỹ từ Ủy ban nhân dân phường Tân Phú về Ủy ban nhân dân quận quản lý</t>
  </si>
  <si>
    <t xml:space="preserve">Trung tâm Văn hóa- Thể thao </t>
  </si>
  <si>
    <t xml:space="preserve">Hiện trạng: Đã giải tỏa trắng. </t>
  </si>
  <si>
    <r>
      <t xml:space="preserve">
</t>
    </r>
    <r>
      <rPr>
        <sz val="13"/>
        <rFont val="Times New Roman"/>
        <family val="1"/>
      </rPr>
      <t>- CV số 3425/UBND-ĐTMT ngày 13/07/2012 của UBND TP về chấp thuận địa điểm dự án bồi thường GPMB nhà ở ven Kênh Tẻ, Q7 do Ban quản lý ĐTXD công trình làm chủ đầu tư
- QĐ số 7268/QĐ-STC-BVG ngày 30/07/2012 của Sở Tài chính về phê duyệt dự án bồi thường giải phóng mặt bằng nhà ở ven Kênh Tẻ với tổng dự toán chi phí đầu tư là 733.384.934.768 đồng
- QĐ số 01/QD-UBND ngày 17/06/2013 của UBND Q7 về việc giao 37,3m² đất do Nhà nước trực tiếp quản lý cho UBND Phường Tân Hưng quản lý</t>
    </r>
  </si>
  <si>
    <r>
      <rPr>
        <b/>
        <sz val="13"/>
        <rFont val="Times New Roman"/>
        <family val="1"/>
      </rPr>
      <t xml:space="preserve">Hiện trạng: Đã giải tỏa trắng. </t>
    </r>
    <r>
      <rPr>
        <sz val="13"/>
        <rFont val="Times New Roman"/>
        <family val="1"/>
      </rPr>
      <t xml:space="preserve">
</t>
    </r>
    <r>
      <rPr>
        <b/>
        <sz val="13"/>
        <rFont val="Times New Roman"/>
        <family val="1"/>
      </rPr>
      <t xml:space="preserve">Tiến độ thực hiện: </t>
    </r>
    <r>
      <rPr>
        <sz val="13"/>
        <rFont val="Times New Roman"/>
        <family val="1"/>
      </rPr>
      <t xml:space="preserve">
</t>
    </r>
  </si>
  <si>
    <t>- QĐ số 0235/QĐ-UBND ngày 19/01/2017 của UBND Q7 về việc phê duyệt phương án bồi thường, hỗ trợ tái định cư cho phòng Giáo dục quận 7 tại căn nhà số 601/22 Trần Xuân Soạn, KP3 phường Tân Hưng, quận 7 bi giải tỏa trong dự án bồi thường giải phóng mặt bằng nhà ở ven Kênh Tẻ, quận 7.
- CV số 3425/UBND-ĐTMT ngày 13/07/2012 của UBND TP về chấp thuận địa điểm dự án bồi thường GPMB nhà ở ven Kênh Tẻ, Q7 do Ban quản lý ĐTXD công trình làm chủ đầu tư
- QĐ số 7268/QĐ-STC-BVG ngày 30/07/2012 của Sở Tài chính về phê duyệt dự án bồi thường giải phóng mặt bằng nhà ở ven Kênh Tẻ với tổng dự toán chi phí đầu tư là 733.384.934.768 đồng</t>
  </si>
  <si>
    <t>Quyết định số 83/QĐ-UBND ngày 23/09/2014 của UBND Q7 về phê duyệt quyết toán công trình Nâng cấp cải tạo hẻm 355 đường Lê Văn Lương</t>
  </si>
  <si>
    <t>Hiện trạng: Đã tháo dỡ theo Quyết định số 83/QĐ-UBND ngày 23/09/2014 của UBND Q7 về phê duyệt quyết toán công trình Nâng cấp cải tạo hẻm 355 đường Lê Văn Lương</t>
  </si>
  <si>
    <t>Hiện trạng: Giáo xứ Thuận Phát.</t>
  </si>
  <si>
    <t>- Ngày 31/08/2016, UBND TP có QĐ số 4549/QĐ-UBND về việc giao tặng 04 phòng học thuộc Cơ sở 2 Trường tiểu học Nguyễn Thị Định cho Giáo xứ Thuận Phát để sử dụng vào mục đích tôn giáo.</t>
  </si>
  <si>
    <t>- Hợp đồng số 191/TTC-NV.13 ngày 30/9/2013 giữa Công ty TNHH Tân Thuận và Ủy ban nhân dân Quận 7.
- Giấy chứng nhận số 29/1996 ngày 02/4/1996 của Công ty Liên doanh Tân Thuận.
- Công văn số 336/UBND-ĐTMT ngày 22/01/2014 của Ủy ban nhân dân Thành phố về việc đầu tư xây dựng Trường Mầm non KCX Tân Thuận, Quận 7.
'- QĐ số 14/QĐ-SXD-TĐDA ngày 24/10/2012 của Sở Xây dựng về phê duyệt phương án đầu tư xây dựng công trình Trường mầm non Khu chế xuất Tân Thuận với tổng mức đầu tư 40.824.562.000 đồng
- Biên bàn nghiệm thu hoàn thành công trình xây dựng để đưa vào sử dụng ngày 07/7/2016.
- Công văn số 10957/SXD-TĐDA ngày 23/12/2013 của Sở Xây dựng về dự án đầu tư xây dựng Trường Mầm non Khu chế xuất Tân Thuận Quận 7 thành phố Hồ Chí Minh.</t>
  </si>
  <si>
    <t>- Quyết định số 12/QĐ-UBND ngày 20/01/2012 của Ủy ban nhân dân Quận 7 về về việc phê duyệt dự án đầu tư xây dựng công trình Xây dựng mới Trường Tiểu học S15 – Nam Sài Gòn
- Công văn số 2231/UBND-QLĐT ngày 22/7/2014 của Ủy ban nhân dân Quận 7 về việc thuẩn thuận quy hoạch kiến trúc công trình xây dựng trường mầm non Phạm Hữu Lầu, phường Phú Mỹ, quận 7.
- QĐ số 83/QĐ-UBND ngày 31/12/2013 của UBND Q7 về thu hồi và tạm giao nhà đất số 114 Nguyễn Thị Thập, phường Bình Thuận do Trường Tiểu học Lê Văn Tám đang quản lý và tạm giao cho UBND Phường Bình Thuận quản lý, sử dụng làm Trung tâm học tập cộng đồng (do nằm hoàn toàn trong lộ giới  đường Nguyễn Thị Thập)
- Biên bản bàn giao tài sản năm 2014 giữa Trường Tiểu học Lê Văn Tám và UBND Phường Bình Thuận
- Biên bản nghiệm thu hoàn thành công trình để đưa vào sử dụng ngày 29/12/2014 của Ban quản lý đầu tư xây dựng công trình Q7
- QĐ số 2464/QĐ-UBND ngày 05/09/2016 của UBND Q7 về việc giao Trụ sở địa chỉ nhà đất tại Lô đất S15-3 Đô thị mới Nam SG cho Trường Tiểu học Lê Văn Tám quản lý, sử dụng
- Biên bản bàn giao đất công cộng ngày 29/9/2008 giữa Công ty Liên doanh Phú Mỹ Hưng và Ban Quản lý Khu Nam.</t>
  </si>
  <si>
    <t>'- QĐ số 5570/QĐ-UBND ngày 11/10/2013 của UBND TP công nhận quyền sử dụng đất như giao đất không thu tiền sử dụng đất.
- QĐ số 894/QĐ-UB ngày 3/3/2004 của UBND TP về duyệt dự án đầu tư xây dựng mới Trường THCS Lê Văn Tám 
- Thông báo số 211/PGD tháng 06/2009 về việc chuyển đổi cơ sở trường học 02 trường: THCS Nguyễn Hiền và Tiểu học Phù Đổng; Theo đó:
+ Trường THCS Nguyễn Hiền chuyển về hoạt động tại cơ sở trường THCS Lê Văn Tám mới xây dựng; cơ sở cũ tại địa chỉ số 36B đường Lâm Văn Bền, phường Tân Thuận Tây bàn giao lại cho Trường Tiểu học Phù Đổng
- Biên bản số 01/HT/Công trình nghiệm thu hoàn thành công trình để đưa vào sử dụng ngày 30/6/2009
- QĐ số 5632/QĐ-UBND ngày 10/12/2010 về duyệt điều chỉnh dự án đầu tư xây dựng mới Trường THCS Lê Văn Tám với tổng mức đầu tư 43.666.302.252 đồng</t>
  </si>
  <si>
    <t xml:space="preserve">QĐ số 366/QĐ-UB ngày 26/01/2005 của UBND TP về việc duyệt dự án đầu tư xây dựng trường THCS Phú Mỹ - Quận 7.
QĐ số 5570/QĐ-UBND ngày 11/10/2013 của UBND TP công nhận quyền sử dụng đất như giao đất không thu tiền sử dụng đất.
- QĐ số 53/QĐ-UBND ngày 08/07/2010 của UBND quận 7 về thành lập Trường THCS Phạm Hữu Lầu trực thuộc Phòng giáo dục và đào tạo quận 7 tại Khu tái định cư Phú Mỹ
- Biên bản nghiệm thu hoàn thành công trình xây dựng để đưa vào sử dụng ngày 10/08/2011.
- Giấy chứng nhận quyền sử dụng đất quyền sở hữu nhà ở và tài sản khác gắn liền với đất số BK 476694 ngày 31/12/2013 do Sở TNMT cấp cho Trường THCS Phạm Hữu Lầu.
- Quyết định số 7089/QĐ-UBND ngày 30/12/2015 của UBND TP.HCM về duyệt quyết toán dự án đầu tư xây dựng trường THCS Phú Mỹ, Q7.
</t>
  </si>
  <si>
    <t>'- QĐ số 5570/QĐ-UBND ngày 11/10/2013 của UBND TP công nhận quyền sử dụng đất như giao đất không thu tiền sử dụng đất.
- QĐ số 63/QĐ-UBND ngày 10/07/2007 của UBND Quận 7 về việc thành lập Trường  THCS Hoàng Quốc Việt trực thuộc Phòng Giáo dục Quận 7 
- QĐ số 108/QĐ-UBND ngày 31/12/2013 của UBND quận 7 về phê duyệt quyết toán công trình Xây dựng hạ tầng kỹ thuật và cung cấp trang thiết bị Trường THCS Ngô Quyền</t>
  </si>
  <si>
    <t>- CV số 4225/UBND-TM ngày 04/07/2008 của UBND TP về phê duyệt phương án xử lý tổng thể nhà đất của TCT Nông nghiệp SG; theo đó nhà đất số 2 Nguyễn Văn Qùy, phường Phú Thuận được phê duyệt phương án: chuyển giao cho UBND quận 7 theo QĐ số 950/QĐ-UB ngày 06/03/2006 của UBND TP. '
- Quyết định số 3339/QĐ-UBND ngày 29/10/2016 của Ủy ban nhân dân Quận 7  về việc phê duyệt dự án đầu tư và Kế hoạch đấu thầu công trình Xây dựng Trường Mầm non Phú Thuận.
- Quyết định số 2018/QĐ-UBND ngày 16/6/2017 của Ủy ban nhân dân Quận 7  về việc phê duyệt thiết kế bản vẽ thi công và tổng dự án xây dưng công trình xây dựng Trường mầm non Phú Thuận, quận 7.</t>
  </si>
  <si>
    <t>- CV số 4225/UBND-TM ngày 04/07/2008 của UBND TP về phê duyệt phương án xử lý tổng thể nhà đất của TCT Nông nghiệp SG; theo đó nhà đất số 2 Nguyễn Văn Qùy, phường Phú Thuận được phê duyệt phương án: chuyển giao cho UBND quận 7 theo QĐ số 950/QĐ-UB ngày 06/03/2006 của UBND TP. '
- Quyết định số 1382/QĐ-SXD-TDDA ngày 27/10/2016 của Sở xây dựng về việc phê duyệt dự án xây dựng trường Tiểu học Phú Thuận
- Quyết định số 4138/QĐ-UBND ngày 31/12/2019
- Bản vẽ vị trí hiện trạng
Quyết định số 4138/QĐ-UBND ngày 31/12/2019 của Sở Xây dựng về việc phê duyệt điều chỉnh thiết kế bản vẽ thi công và dự toán công trình xây dựng Trường Tiểu học Phú Thuận, Quận 7</t>
  </si>
  <si>
    <t xml:space="preserve"> - CV số 4225/UBND-TM ngày 04/07/2008 của UBND TP về phê duyệt phương án xử lý tổng thể nhà đất của TCT Nông nghiệp SG; theo đó nhà đất số 2 Nguyễn Văn Qùy, phường Phú Thuận được phê duyệt phương án: chuyển giao cho UBND quận 7 theo QĐ số 950/QĐ-UB ngày 06/03/2006 của UBND TP. 
- QĐ số 1397/QĐ-SXD-TĐDA ngày 28/10/2016 của Sở Xây dựng về việc phê duyệt dự án đầu tư xây dựng mới Trung tâm dạy nghể Quận 7
- QĐ số 1892/QĐ-SXD-KTXD ngày 06/12/2017 của Sở Xây dựng về việc phê duyệt thiết kế bản vẽ thi công, dự toán xây dựng công trình xây dựng mới Trung tâm dạy nghề Quận 7
- QĐ số 3832/QĐ-UBND ngày 29/10/2016 của UBND Quận 7 về phê duyệt báo cáo kinh tế kỹ thuật đầu tư xây dựng và kế hoạch đấu thầu công trình Xây dựng đường vào Trung tâm dạy nghề</t>
  </si>
  <si>
    <t>QĐ số 5570/QĐ-UBND ngày 11/10/2013 của UBND TP công nhận quyền sử dụng đất như giao đất không thu tiền sử dụng đất.
- CV số 4290/UBND-TCKH ngày 19/12/2014 của UBND Q7 về việc giao nhà đất tại địa chỉ số G5 Nguyễn Thị Thập, P. Phú Thuận cho UBND P. Phú Thuận tạm quản lý trong thời gian thực hiện xong bán đấu giá.
- CV số 4309/CN-UBND của UBND Q7 ngày 29/12/2014 về chứng nhận số nhà 14 Nguyễn Văn Qùy, P.Phú Thuận cho Trường Tiểu học Lê Văn Tám (tên cũ là Lê Anh Xuân)
- QĐ số 1038/QĐ-UBND ngày 13/03/2015 của UBND TP về xác lập sở hữu NN đối với nhà đất số 14 Nguyễn Văn Qùy, P.Phú Thuận (thuộc diện nhà tạo lập bằng vốn ngân sách NN)
- CV số 2087/SQHKT-QHKV1 ngày 23/06/2015 của Sở Quy hoạch-Kiến trúc ý kiến quy hoạch sử dụng đất tại địa chỉ nhà đất này là "đất giáo dục"; lộ giới đường Nguyễn Văn Qùy là 45m</t>
  </si>
  <si>
    <t xml:space="preserve"> '- Quyết định số 6753/QĐ-UBND ngày 26/12/2016 của Ủy ban nhân dân Thành phố về việc chấp thuận đầu tư dự án Khu dân cư Tân Thuận Tây tại phường Tân Thuận Tây và phường Bình Thuận, quận 7 do công ty Trách nhiệm hữu hạn Hoàn Cầu làm chủ đầu tư.
- Quyết định số 1051/QĐ-UBND ngày 19/3/2018 của Ủy ban nhân dân Thành phố về việc chấp thuận cho chuyển nhượng một phần dự án Khu dân cư Tân Thuân Tây tại phường Tân Thuận Tây và phường Bình Thuận, quận 7. 
- Công văn số 3211/UBND-QLĐT ngày 29/6/2018 của UBND Q7 về việc chấp thuận bản vẽ tổng mặt bằng, phương án kiến trức công trình Trưởng Tiểu học Kim Đồng, lô E-1 thuộc dự án khu dân cư Tân Thuận Tây
- Quyết định số 2692/QĐ-UBND ngày 8/8/2018 của Ủy ban nhân dân Quận 7 về việc phê duyệt thiết kế bản vẽ thi công công trình xây dựng Trường Tiểu học Kim Đồng thuộc khu dân cư Tân Thuận Tây, phường Tân Thuận Tây và phường Bình Thuận, quận 7.</t>
  </si>
  <si>
    <r>
      <t xml:space="preserve">Thông tin quy hoạch sử dụng đất 
</t>
    </r>
    <r>
      <rPr>
        <sz val="16"/>
        <rFont val="Times New Roman"/>
        <family val="1"/>
      </rPr>
      <t>(Công văn số, ngày; nội dung phê duyệt)</t>
    </r>
  </si>
  <si>
    <r>
      <t xml:space="preserve">Thông tin quy hoạch xây dựng
</t>
    </r>
    <r>
      <rPr>
        <sz val="16"/>
        <rFont val="Times New Roman"/>
        <family val="1"/>
      </rPr>
      <t xml:space="preserve">(Công văn số, ngày; nội dung phê duyệt) </t>
    </r>
  </si>
  <si>
    <t>Biểu 2</t>
  </si>
  <si>
    <t>53 địa chỉ</t>
  </si>
  <si>
    <t>Loại hình tự chủ
(*)</t>
  </si>
  <si>
    <t>Số lượng biên chế</t>
  </si>
  <si>
    <t xml:space="preserve">Hiện trạng sử dụng hiện nay </t>
  </si>
  <si>
    <t>Đề xuất bố trí trụ sở làm việc (nếu có)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</si>
</sst>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42" formatCode="_(&quot;$&quot;* #,##0_);_(&quot;$&quot;* \(#,##0\);_(&quot;$&quot;* &quot;-&quot;_);_(@_)"/>
    <numFmt numFmtId="41" formatCode="_(* #,##0_);_(* \(#,##0\);_(* &quot;-&quot;_);_(@_)"/>
    <numFmt numFmtId="44" formatCode="_(&quot;$&quot;* #,##0.00_);_(&quot;$&quot;* \(#,##0.00\);_(&quot;$&quot;* &quot;-&quot;??_);_(@_)"/>
    <numFmt numFmtId="43" formatCode="_(* #,##0.00_);_(* \(#,##0.00\);_(* &quot;-&quot;??_);_(@_)"/>
    <numFmt numFmtId="171" formatCode="_-* #,##0.00\ _₫_-;\-* #,##0.00\ _₫_-;_-* &quot;-&quot;??\ _₫_-;_-@_-"/>
    <numFmt numFmtId="172" formatCode="_-* #,##0_-;\-* #,##0_-;_-* &quot;-&quot;_-;_-@_-"/>
    <numFmt numFmtId="173" formatCode="_-* #,##0.00_-;\-* #,##0.00_-;_-* &quot;-&quot;??_-;_-@_-"/>
    <numFmt numFmtId="174" formatCode="_-&quot;$&quot;* #,##0_-;\-&quot;$&quot;* #,##0_-;_-&quot;$&quot;* &quot;-&quot;_-;_-@_-"/>
    <numFmt numFmtId="175" formatCode="_(* #,##0_);_(* \(#,##0\);_(* &quot;-&quot;??_);_(@_)"/>
    <numFmt numFmtId="176" formatCode="_(* #,##0.0_);_(* \(#,##0.0\);_(* &quot;-&quot;??_);_(@_)"/>
    <numFmt numFmtId="177" formatCode="_-* #,##0.0\ _₫_-;\-* #,##0.0\ _₫_-;_-* &quot;-&quot;??\ _₫_-;_-@_-"/>
    <numFmt numFmtId="178" formatCode="_ * #,##0.00_ ;_ * \-#,##0.00_ ;_ * &quot;-&quot;??_ ;_ @_ "/>
    <numFmt numFmtId="179" formatCode="_ * #,##0_ ;_ * \-#,##0_ ;_ * &quot;-&quot;_ ;_ @_ "/>
    <numFmt numFmtId="180" formatCode="&quot;SFr.&quot;\ #,##0.00;[Red]&quot;SFr.&quot;\ \-#,##0.00"/>
    <numFmt numFmtId="181" formatCode="#,##0.000000"/>
    <numFmt numFmtId="182" formatCode="_ &quot;SFr.&quot;\ * #,##0_ ;_ &quot;SFr.&quot;\ * \-#,##0_ ;_ &quot;SFr.&quot;\ * &quot;-&quot;_ ;_ @_ "/>
    <numFmt numFmtId="183" formatCode="_-* #,##0.00\ &quot;F&quot;_-;\-* #,##0.00\ &quot;F&quot;_-;_-* &quot;-&quot;??\ &quot;F&quot;_-;_-@_-"/>
    <numFmt numFmtId="184" formatCode="_ * #,##0.00_)_đ_ ;_ * \(#,##0.00\)_đ_ ;_ * &quot;-&quot;??_)_đ_ ;_ @_ "/>
    <numFmt numFmtId="185" formatCode="&quot;$&quot;#,##0\ ;\(&quot;$&quot;#,##0\)"/>
    <numFmt numFmtId="186" formatCode="_(* #,##0.000_);_(* \(#,##0.000\);_(* &quot;-&quot;??_);_(@_)"/>
    <numFmt numFmtId="187" formatCode="_(* #,##0.0000_);_(* \(#,##0.0000\);_(* &quot;-&quot;??_);_(@_)"/>
    <numFmt numFmtId="188" formatCode="_(* #,##0.000000_);_(* \(#,##0.000000\);_(* &quot;-&quot;??_);_(@_)"/>
    <numFmt numFmtId="189" formatCode="#,##0.00\ &quot;F&quot;;[Red]\-#,##0.00\ &quot;F&quot;"/>
    <numFmt numFmtId="190" formatCode="_-* #,##0\ &quot;F&quot;_-;\-* #,##0\ &quot;F&quot;_-;_-* &quot;-&quot;\ &quot;F&quot;_-;_-@_-"/>
    <numFmt numFmtId="191" formatCode="#,##0\ &quot;F&quot;;[Red]\-#,##0\ &quot;F&quot;"/>
    <numFmt numFmtId="192" formatCode="#,##0.00\ &quot;F&quot;;\-#,##0.00\ &quot;F&quot;"/>
    <numFmt numFmtId="193" formatCode="0.000"/>
    <numFmt numFmtId="194" formatCode="&quot;\&quot;#,##0;[Red]&quot;\&quot;&quot;\&quot;\-#,##0"/>
    <numFmt numFmtId="195" formatCode="&quot;\&quot;#,##0.00;[Red]&quot;\&quot;&quot;\&quot;&quot;\&quot;&quot;\&quot;&quot;\&quot;&quot;\&quot;\-#,##0.00"/>
    <numFmt numFmtId="196" formatCode="&quot;\&quot;#,##0.00;[Red]&quot;\&quot;\-#,##0.00"/>
    <numFmt numFmtId="197" formatCode="&quot;\&quot;#,##0;[Red]&quot;\&quot;\-#,##0"/>
    <numFmt numFmtId="198" formatCode="#,##0;[Red]#,##0"/>
    <numFmt numFmtId="199" formatCode="_-* #,##0\ _₫_-;\-* #,##0\ _₫_-;_-* &quot;-&quot;??\ _₫_-;_-@_-"/>
  </numFmts>
  <fonts count="96">
    <font>
      <sz val="11"/>
      <color theme="1"/>
      <name val="Calibri"/>
      <family val="2"/>
      <charset val="163"/>
      <scheme val="minor"/>
    </font>
    <font>
      <sz val="14"/>
      <name val=".VnTime"/>
      <family val="2"/>
    </font>
    <font>
      <sz val="13"/>
      <name val="Times New Roman"/>
      <family val="1"/>
    </font>
    <font>
      <b/>
      <i/>
      <sz val="14"/>
      <name val="Times New Roman"/>
      <family val="1"/>
    </font>
    <font>
      <b/>
      <i/>
      <sz val="13"/>
      <name val="Times New Roman"/>
      <family val="1"/>
    </font>
    <font>
      <b/>
      <sz val="13"/>
      <name val="Times New Roman"/>
      <family val="1"/>
    </font>
    <font>
      <i/>
      <sz val="13"/>
      <name val="Times New Roman"/>
      <family val="1"/>
    </font>
    <font>
      <b/>
      <u/>
      <sz val="13"/>
      <name val="Times New Roman"/>
      <family val="1"/>
    </font>
    <font>
      <b/>
      <sz val="16"/>
      <name val="Times New Roman"/>
      <family val="1"/>
    </font>
    <font>
      <b/>
      <u/>
      <sz val="16"/>
      <name val="Times New Roman"/>
      <family val="1"/>
    </font>
    <font>
      <i/>
      <sz val="16"/>
      <name val="Times New Roman"/>
      <family val="1"/>
    </font>
    <font>
      <vertAlign val="superscript"/>
      <sz val="13"/>
      <name val="Times New Roman"/>
      <family val="1"/>
    </font>
    <font>
      <sz val="10"/>
      <name val="Arial"/>
      <family val="2"/>
    </font>
    <font>
      <u/>
      <sz val="13"/>
      <name val="Times New Roman"/>
      <family val="1"/>
    </font>
    <font>
      <sz val="11"/>
      <color indexed="8"/>
      <name val="Calibri"/>
      <family val="2"/>
    </font>
    <font>
      <b/>
      <sz val="9"/>
      <color indexed="81"/>
      <name val="Tahoma"/>
      <family val="2"/>
    </font>
    <font>
      <sz val="9"/>
      <color indexed="81"/>
      <name val="Tahoma"/>
      <family val="2"/>
    </font>
    <font>
      <sz val="12"/>
      <name val="VNI-Times"/>
    </font>
    <font>
      <sz val="10"/>
      <name val=".VnArial"/>
      <family val="2"/>
    </font>
    <font>
      <sz val="12"/>
      <name val="???"/>
      <family val="2"/>
    </font>
    <font>
      <sz val="12"/>
      <name val="????"/>
      <family val="2"/>
    </font>
    <font>
      <sz val="10"/>
      <name val="VNI-Times"/>
    </font>
    <font>
      <sz val="12"/>
      <color indexed="8"/>
      <name val="¹ÙÅÁÃ¼"/>
      <family val="2"/>
    </font>
    <font>
      <sz val="12"/>
      <name val="¹UAAA¼"/>
      <family val="2"/>
    </font>
    <font>
      <sz val="12"/>
      <name val="¹ÙÅÁÃ¼"/>
      <family val="2"/>
    </font>
    <font>
      <sz val="10"/>
      <name val="Times New Roman"/>
      <family val="1"/>
    </font>
    <font>
      <b/>
      <sz val="10"/>
      <name val="Helv"/>
      <family val="2"/>
    </font>
    <font>
      <b/>
      <sz val="10"/>
      <name val="Arial"/>
      <family val="2"/>
    </font>
    <font>
      <sz val="12"/>
      <name val="Times New Roman"/>
      <family val="1"/>
    </font>
    <font>
      <sz val="8"/>
      <name val="Arial"/>
      <family val="2"/>
    </font>
    <font>
      <b/>
      <sz val="12"/>
      <name val="Helv"/>
      <family val="2"/>
    </font>
    <font>
      <b/>
      <sz val="12"/>
      <name val="Arial"/>
      <family val="2"/>
    </font>
    <font>
      <b/>
      <sz val="18"/>
      <name val="Arial"/>
      <family val="2"/>
    </font>
    <font>
      <b/>
      <sz val="11"/>
      <name val="Helv"/>
      <family val="2"/>
    </font>
    <font>
      <sz val="10"/>
      <name val="Arial"/>
      <family val="2"/>
      <charset val="163"/>
    </font>
    <font>
      <sz val="13"/>
      <name val=".VnTime"/>
      <family val="2"/>
    </font>
    <font>
      <sz val="14"/>
      <name val="뼻뮝"/>
      <family val="2"/>
    </font>
    <font>
      <sz val="12"/>
      <name val="뼻뮝"/>
      <family val="2"/>
    </font>
    <font>
      <sz val="12"/>
      <name val="바탕체"/>
      <family val="2"/>
    </font>
    <font>
      <sz val="10"/>
      <name val="굴림체"/>
      <family val="2"/>
    </font>
    <font>
      <sz val="12.5"/>
      <name val="Times New Roman"/>
      <family val="1"/>
    </font>
    <font>
      <b/>
      <i/>
      <sz val="12.5"/>
      <name val="Times New Roman"/>
      <family val="1"/>
    </font>
    <font>
      <b/>
      <sz val="14"/>
      <name val="Times New Roman"/>
      <family val="1"/>
    </font>
    <font>
      <i/>
      <sz val="12.5"/>
      <name val="Times New Roman"/>
      <family val="1"/>
    </font>
    <font>
      <b/>
      <sz val="12.5"/>
      <name val="Times New Roman"/>
      <family val="1"/>
    </font>
    <font>
      <b/>
      <u/>
      <sz val="14"/>
      <name val="Times New Roman"/>
      <family val="1"/>
    </font>
    <font>
      <i/>
      <sz val="14"/>
      <name val="Times New Roman"/>
      <family val="1"/>
    </font>
    <font>
      <sz val="14"/>
      <name val="Times New Roman"/>
      <family val="1"/>
    </font>
    <font>
      <sz val="16"/>
      <name val="Times New Roman"/>
      <family val="1"/>
    </font>
    <font>
      <vertAlign val="superscript"/>
      <sz val="12.5"/>
      <name val="Times New Roman"/>
      <family val="1"/>
    </font>
    <font>
      <b/>
      <sz val="12"/>
      <name val="Times New Roman"/>
      <family val="1"/>
    </font>
    <font>
      <b/>
      <i/>
      <sz val="12"/>
      <name val="Times New Roman"/>
      <family val="1"/>
    </font>
    <font>
      <sz val="12"/>
      <name val="Times New Roman"/>
      <family val="1"/>
      <charset val="163"/>
    </font>
    <font>
      <sz val="13"/>
      <name val="Arial"/>
      <family val="2"/>
    </font>
    <font>
      <b/>
      <i/>
      <sz val="16"/>
      <name val="Times New Roman"/>
      <family val="1"/>
    </font>
    <font>
      <vertAlign val="superscript"/>
      <sz val="16"/>
      <color indexed="8"/>
      <name val="Times New Roman"/>
      <family val="1"/>
    </font>
    <font>
      <sz val="16"/>
      <color indexed="8"/>
      <name val="Times New Roman"/>
      <family val="1"/>
    </font>
    <font>
      <u/>
      <sz val="16"/>
      <color indexed="8"/>
      <name val="Times New Roman"/>
      <family val="1"/>
    </font>
    <font>
      <b/>
      <sz val="16"/>
      <color indexed="8"/>
      <name val="Times New Roman"/>
      <family val="1"/>
    </font>
    <font>
      <sz val="8"/>
      <name val="Arial"/>
      <family val="2"/>
      <charset val="163"/>
    </font>
    <font>
      <b/>
      <sz val="16"/>
      <color indexed="8"/>
      <name val="Times New Roman"/>
      <family val="1"/>
    </font>
    <font>
      <b/>
      <u/>
      <sz val="16"/>
      <color indexed="8"/>
      <name val="Times New Roman"/>
      <family val="1"/>
    </font>
    <font>
      <sz val="11"/>
      <color indexed="8"/>
      <name val="Times New Roman"/>
      <family val="1"/>
    </font>
    <font>
      <sz val="11"/>
      <name val="Times New Roman"/>
      <family val="1"/>
    </font>
    <font>
      <b/>
      <sz val="11"/>
      <name val="Times New Roman"/>
      <family val="1"/>
    </font>
    <font>
      <sz val="11"/>
      <color theme="1"/>
      <name val="Calibri"/>
      <family val="2"/>
      <charset val="163"/>
      <scheme val="minor"/>
    </font>
    <font>
      <sz val="14"/>
      <color theme="1"/>
      <name val="Calibri"/>
      <family val="2"/>
      <scheme val="minor"/>
    </font>
    <font>
      <sz val="11"/>
      <color theme="1"/>
      <name val="Calibri"/>
      <family val="2"/>
      <scheme val="minor"/>
    </font>
    <font>
      <sz val="12"/>
      <color theme="1"/>
      <name val="Times New Roman"/>
      <family val="2"/>
      <charset val="163"/>
    </font>
    <font>
      <sz val="12.5"/>
      <color rgb="FFFF0000"/>
      <name val="Times New Roman"/>
      <family val="1"/>
    </font>
    <font>
      <sz val="13"/>
      <color rgb="FFFF0000"/>
      <name val="Times New Roman"/>
      <family val="1"/>
    </font>
    <font>
      <b/>
      <sz val="13"/>
      <color rgb="FFFF0000"/>
      <name val="Times New Roman"/>
      <family val="1"/>
    </font>
    <font>
      <b/>
      <i/>
      <sz val="13"/>
      <color theme="0"/>
      <name val="Times New Roman"/>
      <family val="1"/>
    </font>
    <font>
      <b/>
      <sz val="13"/>
      <color theme="0"/>
      <name val="Times New Roman"/>
      <family val="1"/>
    </font>
    <font>
      <sz val="13"/>
      <color theme="0"/>
      <name val="Times New Roman"/>
      <family val="1"/>
    </font>
    <font>
      <b/>
      <i/>
      <sz val="12.5"/>
      <color rgb="FFFF0000"/>
      <name val="Times New Roman"/>
      <family val="1"/>
    </font>
    <font>
      <b/>
      <sz val="16"/>
      <color theme="1"/>
      <name val="Times New Roman"/>
      <family val="1"/>
    </font>
    <font>
      <b/>
      <i/>
      <sz val="16"/>
      <color theme="0"/>
      <name val="Times New Roman"/>
      <family val="1"/>
    </font>
    <font>
      <b/>
      <sz val="16"/>
      <color theme="0"/>
      <name val="Times New Roman"/>
      <family val="1"/>
    </font>
    <font>
      <sz val="16"/>
      <color theme="1"/>
      <name val="Times New Roman"/>
      <family val="1"/>
    </font>
    <font>
      <sz val="16"/>
      <color rgb="FFFF0000"/>
      <name val="Times New Roman"/>
      <family val="1"/>
    </font>
    <font>
      <b/>
      <i/>
      <sz val="16"/>
      <color theme="1"/>
      <name val="Times New Roman"/>
      <family val="1"/>
    </font>
    <font>
      <sz val="13"/>
      <color rgb="FFC00000"/>
      <name val="Times New Roman"/>
      <family val="1"/>
    </font>
    <font>
      <sz val="14"/>
      <color theme="1"/>
      <name val="Times New Roman"/>
      <family val="1"/>
    </font>
    <font>
      <sz val="16"/>
      <color rgb="FF000000"/>
      <name val="Times New Roman"/>
      <family val="1"/>
    </font>
    <font>
      <sz val="12"/>
      <color theme="1"/>
      <name val="Times New Roman"/>
      <family val="1"/>
    </font>
    <font>
      <b/>
      <sz val="13"/>
      <color theme="1"/>
      <name val="Times New Roman"/>
      <family val="1"/>
    </font>
    <font>
      <b/>
      <i/>
      <sz val="13"/>
      <color theme="1"/>
      <name val="Times New Roman"/>
      <family val="1"/>
    </font>
    <font>
      <b/>
      <sz val="14"/>
      <color theme="1"/>
      <name val="Times New Roman"/>
      <family val="1"/>
    </font>
    <font>
      <b/>
      <sz val="12"/>
      <color theme="1"/>
      <name val="Times New Roman"/>
      <family val="1"/>
    </font>
    <font>
      <sz val="11"/>
      <color theme="1"/>
      <name val="Times New Roman"/>
      <family val="1"/>
    </font>
    <font>
      <b/>
      <sz val="11"/>
      <color theme="1"/>
      <name val="Times New Roman"/>
      <family val="1"/>
    </font>
    <font>
      <sz val="13"/>
      <color theme="1"/>
      <name val="Times New Roman"/>
      <family val="1"/>
    </font>
    <font>
      <sz val="16"/>
      <color theme="1"/>
      <name val="Cambria"/>
      <family val="1"/>
      <scheme val="major"/>
    </font>
    <font>
      <i/>
      <sz val="12"/>
      <color theme="1"/>
      <name val="Times New Roman"/>
      <family val="1"/>
    </font>
    <font>
      <b/>
      <u/>
      <sz val="14"/>
      <color theme="1"/>
      <name val="Times New Roman"/>
      <family val="1"/>
    </font>
  </fonts>
  <fills count="13">
    <fill>
      <patternFill patternType="none"/>
    </fill>
    <fill>
      <patternFill patternType="gray125"/>
    </fill>
    <fill>
      <patternFill patternType="solid">
        <fgColor indexed="9"/>
        <bgColor indexed="64"/>
      </patternFill>
    </fill>
    <fill>
      <patternFill patternType="solid">
        <fgColor indexed="9"/>
        <bgColor indexed="26"/>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00"/>
        <bgColor indexed="26"/>
      </patternFill>
    </fill>
  </fills>
  <borders count="2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s>
  <cellStyleXfs count="324">
    <xf numFmtId="0" fontId="0" fillId="0" borderId="0"/>
    <xf numFmtId="174" fontId="17" fillId="0" borderId="0" applyFont="0" applyFill="0" applyBorder="0" applyAlignment="0" applyProtection="0"/>
    <xf numFmtId="44" fontId="18" fillId="0" borderId="0" applyFont="0" applyFill="0" applyBorder="0" applyAlignment="0" applyProtection="0"/>
    <xf numFmtId="0" fontId="19" fillId="0" borderId="0" applyFont="0" applyFill="0" applyBorder="0" applyAlignment="0" applyProtection="0"/>
    <xf numFmtId="178" fontId="18" fillId="0" borderId="0" applyFont="0" applyFill="0" applyBorder="0" applyAlignment="0" applyProtection="0"/>
    <xf numFmtId="179" fontId="18" fillId="0" borderId="0" applyFont="0" applyFill="0" applyBorder="0" applyAlignment="0" applyProtection="0"/>
    <xf numFmtId="172" fontId="20" fillId="0" borderId="0" applyFont="0" applyFill="0" applyBorder="0" applyAlignment="0" applyProtection="0"/>
    <xf numFmtId="9" fontId="19" fillId="0" borderId="0" applyFont="0" applyFill="0" applyBorder="0" applyAlignment="0" applyProtection="0"/>
    <xf numFmtId="0" fontId="19" fillId="0" borderId="0" applyFont="0" applyFill="0" applyBorder="0" applyAlignment="0" applyProtection="0"/>
    <xf numFmtId="42" fontId="21" fillId="0" borderId="0" applyFont="0" applyFill="0" applyBorder="0" applyAlignment="0" applyProtection="0"/>
    <xf numFmtId="174" fontId="17" fillId="0" borderId="0" applyFont="0" applyFill="0" applyBorder="0" applyAlignment="0" applyProtection="0"/>
    <xf numFmtId="173" fontId="17" fillId="0" borderId="0" applyFont="0" applyFill="0" applyBorder="0" applyAlignment="0" applyProtection="0"/>
    <xf numFmtId="43" fontId="21" fillId="0" borderId="0" applyFont="0" applyFill="0" applyBorder="0" applyAlignment="0" applyProtection="0"/>
    <xf numFmtId="172" fontId="17" fillId="0" borderId="0" applyFont="0" applyFill="0" applyBorder="0" applyAlignment="0" applyProtection="0"/>
    <xf numFmtId="42" fontId="21" fillId="0" borderId="0" applyFont="0" applyFill="0" applyBorder="0" applyAlignment="0" applyProtection="0"/>
    <xf numFmtId="43" fontId="21" fillId="0" borderId="0" applyFont="0" applyFill="0" applyBorder="0" applyAlignment="0" applyProtection="0"/>
    <xf numFmtId="173" fontId="17" fillId="0" borderId="0" applyFont="0" applyFill="0" applyBorder="0" applyAlignment="0" applyProtection="0"/>
    <xf numFmtId="41" fontId="21" fillId="0" borderId="0" applyFont="0" applyFill="0" applyBorder="0" applyAlignment="0" applyProtection="0"/>
    <xf numFmtId="172" fontId="17" fillId="0" borderId="0" applyFont="0" applyFill="0" applyBorder="0" applyAlignment="0" applyProtection="0"/>
    <xf numFmtId="173" fontId="17" fillId="0" borderId="0" applyFont="0" applyFill="0" applyBorder="0" applyAlignment="0" applyProtection="0"/>
    <xf numFmtId="41" fontId="21" fillId="0" borderId="0" applyFont="0" applyFill="0" applyBorder="0" applyAlignment="0" applyProtection="0"/>
    <xf numFmtId="43" fontId="21" fillId="0" borderId="0" applyFont="0" applyFill="0" applyBorder="0" applyAlignment="0" applyProtection="0"/>
    <xf numFmtId="172" fontId="17" fillId="0" borderId="0" applyFont="0" applyFill="0" applyBorder="0" applyAlignment="0" applyProtection="0"/>
    <xf numFmtId="174" fontId="17" fillId="0" borderId="0" applyFont="0" applyFill="0" applyBorder="0" applyAlignment="0" applyProtection="0"/>
    <xf numFmtId="172" fontId="17" fillId="0" borderId="0" applyFont="0" applyFill="0" applyBorder="0" applyAlignment="0" applyProtection="0"/>
    <xf numFmtId="41" fontId="21" fillId="0" borderId="0" applyFont="0" applyFill="0" applyBorder="0" applyAlignment="0" applyProtection="0"/>
    <xf numFmtId="43" fontId="21" fillId="0" borderId="0" applyFont="0" applyFill="0" applyBorder="0" applyAlignment="0" applyProtection="0"/>
    <xf numFmtId="174" fontId="17" fillId="0" borderId="0" applyFont="0" applyFill="0" applyBorder="0" applyAlignment="0" applyProtection="0"/>
    <xf numFmtId="173" fontId="17" fillId="0" borderId="0" applyFont="0" applyFill="0" applyBorder="0" applyAlignment="0" applyProtection="0"/>
    <xf numFmtId="0" fontId="12" fillId="0" borderId="0"/>
    <xf numFmtId="9" fontId="22" fillId="0" borderId="0" applyBorder="0" applyAlignment="0" applyProtection="0"/>
    <xf numFmtId="180" fontId="12" fillId="0" borderId="0" applyFont="0" applyFill="0" applyBorder="0" applyAlignment="0" applyProtection="0"/>
    <xf numFmtId="0" fontId="23" fillId="0" borderId="0" applyFont="0" applyFill="0" applyBorder="0" applyAlignment="0" applyProtection="0"/>
    <xf numFmtId="181" fontId="21" fillId="0" borderId="0" applyFont="0" applyFill="0" applyBorder="0" applyAlignment="0" applyProtection="0"/>
    <xf numFmtId="182" fontId="12" fillId="0" borderId="0" applyFont="0" applyFill="0" applyBorder="0" applyAlignment="0" applyProtection="0"/>
    <xf numFmtId="0" fontId="23" fillId="0" borderId="0" applyFont="0" applyFill="0" applyBorder="0" applyAlignment="0" applyProtection="0"/>
    <xf numFmtId="182" fontId="12" fillId="0" borderId="0" applyFont="0" applyFill="0" applyBorder="0" applyAlignment="0" applyProtection="0"/>
    <xf numFmtId="179" fontId="24" fillId="0" borderId="0" applyFont="0" applyFill="0" applyBorder="0" applyAlignment="0" applyProtection="0"/>
    <xf numFmtId="0" fontId="23" fillId="0" borderId="0" applyFont="0" applyFill="0" applyBorder="0" applyAlignment="0" applyProtection="0"/>
    <xf numFmtId="179" fontId="24" fillId="0" borderId="0" applyFont="0" applyFill="0" applyBorder="0" applyAlignment="0" applyProtection="0"/>
    <xf numFmtId="178" fontId="24" fillId="0" borderId="0" applyFont="0" applyFill="0" applyBorder="0" applyAlignment="0" applyProtection="0"/>
    <xf numFmtId="0" fontId="23" fillId="0" borderId="0" applyFont="0" applyFill="0" applyBorder="0" applyAlignment="0" applyProtection="0"/>
    <xf numFmtId="178" fontId="24" fillId="0" borderId="0" applyFont="0" applyFill="0" applyBorder="0" applyAlignment="0" applyProtection="0"/>
    <xf numFmtId="174" fontId="17" fillId="0" borderId="0" applyFont="0" applyFill="0" applyBorder="0" applyAlignment="0" applyProtection="0"/>
    <xf numFmtId="0" fontId="23" fillId="0" borderId="0"/>
    <xf numFmtId="0" fontId="25" fillId="0" borderId="0"/>
    <xf numFmtId="0" fontId="26" fillId="0" borderId="0"/>
    <xf numFmtId="183" fontId="21" fillId="0" borderId="0" applyFont="0" applyFill="0" applyBorder="0" applyAlignment="0" applyProtection="0"/>
    <xf numFmtId="0" fontId="27" fillId="0" borderId="0" applyNumberFormat="0" applyFill="0" applyBorder="0" applyAlignment="0" applyProtection="0"/>
    <xf numFmtId="171" fontId="65" fillId="0" borderId="0" applyFont="0" applyFill="0" applyBorder="0" applyAlignment="0" applyProtection="0"/>
    <xf numFmtId="43" fontId="66"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12" fillId="0" borderId="0" applyFont="0" applyFill="0" applyBorder="0" applyAlignment="0" applyProtection="0"/>
    <xf numFmtId="173" fontId="1"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12"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171" fontId="17"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21"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184" fontId="67" fillId="0" borderId="0" applyFont="0" applyFill="0" applyBorder="0" applyAlignment="0" applyProtection="0"/>
    <xf numFmtId="43" fontId="68" fillId="0" borderId="0" applyFont="0" applyFill="0" applyBorder="0" applyAlignment="0" applyProtection="0"/>
    <xf numFmtId="171" fontId="68" fillId="0" borderId="0" applyFont="0" applyFill="0" applyBorder="0" applyAlignment="0" applyProtection="0"/>
    <xf numFmtId="43" fontId="12" fillId="0" borderId="0" applyFont="0" applyFill="0" applyBorder="0" applyAlignment="0" applyProtection="0"/>
    <xf numFmtId="171" fontId="67" fillId="0" borderId="0" applyFont="0" applyFill="0" applyBorder="0" applyAlignment="0" applyProtection="0"/>
    <xf numFmtId="3" fontId="12" fillId="0" borderId="0" applyFont="0" applyFill="0" applyBorder="0" applyAlignment="0" applyProtection="0"/>
    <xf numFmtId="3" fontId="21" fillId="0" borderId="0" applyFont="0" applyFill="0" applyBorder="0" applyAlignment="0" applyProtection="0"/>
    <xf numFmtId="185" fontId="12" fillId="0" borderId="0" applyFont="0" applyFill="0" applyBorder="0" applyAlignment="0" applyProtection="0"/>
    <xf numFmtId="185" fontId="21" fillId="0" borderId="0" applyFont="0" applyFill="0" applyBorder="0" applyAlignment="0" applyProtection="0"/>
    <xf numFmtId="0" fontId="12" fillId="0" borderId="0" applyFont="0" applyFill="0" applyBorder="0" applyAlignment="0" applyProtection="0"/>
    <xf numFmtId="0" fontId="21" fillId="0" borderId="0" applyFont="0" applyFill="0" applyBorder="0" applyAlignment="0" applyProtection="0"/>
    <xf numFmtId="186" fontId="17" fillId="0" borderId="0" applyFont="0" applyFill="0" applyBorder="0" applyAlignment="0" applyProtection="0"/>
    <xf numFmtId="187" fontId="17" fillId="0" borderId="0" applyFont="0" applyFill="0" applyBorder="0" applyAlignment="0" applyProtection="0"/>
    <xf numFmtId="2" fontId="12" fillId="0" borderId="0" applyFont="0" applyFill="0" applyBorder="0" applyAlignment="0" applyProtection="0"/>
    <xf numFmtId="2" fontId="21" fillId="0" borderId="0" applyFont="0" applyFill="0" applyBorder="0" applyAlignment="0" applyProtection="0"/>
    <xf numFmtId="38" fontId="29" fillId="2" borderId="0" applyNumberFormat="0" applyBorder="0" applyAlignment="0" applyProtection="0"/>
    <xf numFmtId="0" fontId="30" fillId="0" borderId="0">
      <alignment horizontal="left"/>
    </xf>
    <xf numFmtId="0" fontId="31" fillId="0" borderId="1" applyNumberFormat="0" applyAlignment="0" applyProtection="0">
      <alignment horizontal="left" vertical="center"/>
    </xf>
    <xf numFmtId="0" fontId="31" fillId="0" borderId="2">
      <alignment horizontal="left" vertical="center"/>
    </xf>
    <xf numFmtId="0" fontId="32" fillId="0" borderId="0" applyNumberFormat="0" applyFill="0" applyBorder="0" applyAlignment="0" applyProtection="0"/>
    <xf numFmtId="0" fontId="31" fillId="0" borderId="0" applyNumberFormat="0" applyFill="0" applyBorder="0" applyAlignment="0" applyProtection="0"/>
    <xf numFmtId="188" fontId="17" fillId="0" borderId="0">
      <protection locked="0"/>
    </xf>
    <xf numFmtId="188" fontId="17" fillId="0" borderId="0">
      <protection locked="0"/>
    </xf>
    <xf numFmtId="10" fontId="29" fillId="2" borderId="3" applyNumberFormat="0" applyBorder="0" applyAlignment="0" applyProtection="0"/>
    <xf numFmtId="0" fontId="33" fillId="0" borderId="4"/>
    <xf numFmtId="0" fontId="12" fillId="0" borderId="0"/>
    <xf numFmtId="0" fontId="1" fillId="0" borderId="0"/>
    <xf numFmtId="0" fontId="28"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12"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12" fillId="0" borderId="0"/>
    <xf numFmtId="0" fontId="65" fillId="0" borderId="0"/>
    <xf numFmtId="0" fontId="65" fillId="0" borderId="0"/>
    <xf numFmtId="0" fontId="65" fillId="0" borderId="0"/>
    <xf numFmtId="0" fontId="65" fillId="0" borderId="0"/>
    <xf numFmtId="0" fontId="65" fillId="0" borderId="0"/>
    <xf numFmtId="0" fontId="34" fillId="0" borderId="0"/>
    <xf numFmtId="0" fontId="17" fillId="0" borderId="0"/>
    <xf numFmtId="0" fontId="28" fillId="0" borderId="0"/>
    <xf numFmtId="0" fontId="28" fillId="0" borderId="0"/>
    <xf numFmtId="0" fontId="28" fillId="0" borderId="0"/>
    <xf numFmtId="0" fontId="28" fillId="0" borderId="0"/>
    <xf numFmtId="0" fontId="28" fillId="0" borderId="0"/>
    <xf numFmtId="0" fontId="28" fillId="0" borderId="0"/>
    <xf numFmtId="0" fontId="14" fillId="0" borderId="0"/>
    <xf numFmtId="0" fontId="28" fillId="0" borderId="0"/>
    <xf numFmtId="0" fontId="28" fillId="0" borderId="0"/>
    <xf numFmtId="0" fontId="28" fillId="0" borderId="0"/>
    <xf numFmtId="0" fontId="14"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21"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21" fillId="0" borderId="0"/>
    <xf numFmtId="0" fontId="67" fillId="0" borderId="0"/>
    <xf numFmtId="0" fontId="14" fillId="0" borderId="0"/>
    <xf numFmtId="0" fontId="12" fillId="0" borderId="0"/>
    <xf numFmtId="0" fontId="14" fillId="0" borderId="0"/>
    <xf numFmtId="0" fontId="67" fillId="0" borderId="0"/>
    <xf numFmtId="0" fontId="14" fillId="0" borderId="0"/>
    <xf numFmtId="0" fontId="14" fillId="0" borderId="0"/>
    <xf numFmtId="0" fontId="14" fillId="0" borderId="0"/>
    <xf numFmtId="0" fontId="12" fillId="0" borderId="0"/>
    <xf numFmtId="0" fontId="14" fillId="0" borderId="0"/>
    <xf numFmtId="0" fontId="12" fillId="0" borderId="0"/>
    <xf numFmtId="0" fontId="1" fillId="0" borderId="0"/>
    <xf numFmtId="0" fontId="14" fillId="0" borderId="0"/>
    <xf numFmtId="0" fontId="14" fillId="0" borderId="0"/>
    <xf numFmtId="0" fontId="66" fillId="0" borderId="0"/>
    <xf numFmtId="0" fontId="12" fillId="0" borderId="0" applyFont="0" applyFill="0" applyBorder="0" applyAlignment="0" applyProtection="0"/>
    <xf numFmtId="0" fontId="25" fillId="0" borderId="0"/>
    <xf numFmtId="10" fontId="12" fillId="0" borderId="0" applyFont="0" applyFill="0" applyBorder="0" applyAlignment="0" applyProtection="0"/>
    <xf numFmtId="0" fontId="27" fillId="0" borderId="0" applyNumberFormat="0" applyFill="0" applyBorder="0" applyAlignment="0" applyProtection="0"/>
    <xf numFmtId="42"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2" fontId="21" fillId="0" borderId="0" applyFont="0" applyFill="0" applyBorder="0" applyAlignment="0" applyProtection="0"/>
    <xf numFmtId="0" fontId="33" fillId="0" borderId="0"/>
    <xf numFmtId="189" fontId="35" fillId="0" borderId="5">
      <alignment horizontal="right" vertical="center"/>
    </xf>
    <xf numFmtId="0" fontId="21" fillId="0" borderId="6" applyNumberFormat="0" applyFont="0" applyFill="0" applyAlignment="0" applyProtection="0"/>
    <xf numFmtId="190" fontId="35" fillId="0" borderId="5">
      <alignment horizontal="center"/>
    </xf>
    <xf numFmtId="191" fontId="35" fillId="0" borderId="0"/>
    <xf numFmtId="192" fontId="35" fillId="0" borderId="3"/>
    <xf numFmtId="193" fontId="17" fillId="0" borderId="0" applyFont="0" applyFill="0" applyBorder="0" applyAlignment="0" applyProtection="0"/>
    <xf numFmtId="175" fontId="17" fillId="0" borderId="0" applyFont="0" applyFill="0" applyBorder="0" applyAlignment="0" applyProtection="0"/>
    <xf numFmtId="40" fontId="36" fillId="0" borderId="0" applyFont="0" applyFill="0" applyBorder="0" applyAlignment="0" applyProtection="0"/>
    <xf numFmtId="38"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10" fontId="12" fillId="0" borderId="0" applyFont="0" applyFill="0" applyBorder="0" applyAlignment="0" applyProtection="0"/>
    <xf numFmtId="0" fontId="37" fillId="0" borderId="0"/>
    <xf numFmtId="194" fontId="12" fillId="0" borderId="0" applyFont="0" applyFill="0" applyBorder="0" applyAlignment="0" applyProtection="0"/>
    <xf numFmtId="195" fontId="12" fillId="0" borderId="0" applyFont="0" applyFill="0" applyBorder="0" applyAlignment="0" applyProtection="0"/>
    <xf numFmtId="196" fontId="38" fillId="0" borderId="0" applyFont="0" applyFill="0" applyBorder="0" applyAlignment="0" applyProtection="0"/>
    <xf numFmtId="197" fontId="38" fillId="0" borderId="0" applyFont="0" applyFill="0" applyBorder="0" applyAlignment="0" applyProtection="0"/>
    <xf numFmtId="0" fontId="39" fillId="0" borderId="0"/>
  </cellStyleXfs>
  <cellXfs count="1044">
    <xf numFmtId="0" fontId="0" fillId="0" borderId="0" xfId="0"/>
    <xf numFmtId="0" fontId="5" fillId="4" borderId="0" xfId="165" applyFont="1" applyFill="1" applyBorder="1" applyAlignment="1">
      <alignment horizontal="center" vertical="center" wrapText="1"/>
    </xf>
    <xf numFmtId="0" fontId="4" fillId="4" borderId="3" xfId="165" applyFont="1" applyFill="1" applyBorder="1" applyAlignment="1">
      <alignment horizontal="center" vertical="center" wrapText="1"/>
    </xf>
    <xf numFmtId="0" fontId="2" fillId="4" borderId="3" xfId="165" applyFont="1" applyFill="1" applyBorder="1" applyAlignment="1">
      <alignment wrapText="1"/>
    </xf>
    <xf numFmtId="43" fontId="2" fillId="4" borderId="3" xfId="52" applyNumberFormat="1" applyFont="1" applyFill="1" applyBorder="1" applyAlignment="1">
      <alignment horizontal="right" vertical="center" wrapText="1"/>
    </xf>
    <xf numFmtId="14" fontId="2" fillId="4" borderId="3" xfId="165" applyNumberFormat="1" applyFont="1" applyFill="1" applyBorder="1" applyAlignment="1">
      <alignment horizontal="center" vertical="center" wrapText="1"/>
    </xf>
    <xf numFmtId="0" fontId="2" fillId="4" borderId="0" xfId="165" applyFont="1" applyFill="1" applyBorder="1" applyAlignment="1">
      <alignment wrapText="1"/>
    </xf>
    <xf numFmtId="0" fontId="2" fillId="4" borderId="7" xfId="165" applyFont="1" applyFill="1" applyBorder="1" applyAlignment="1">
      <alignment horizontal="center" vertical="center" wrapText="1"/>
    </xf>
    <xf numFmtId="0" fontId="2" fillId="4" borderId="3" xfId="165" quotePrefix="1" applyFont="1" applyFill="1" applyBorder="1" applyAlignment="1">
      <alignment horizontal="center" vertical="center" wrapText="1"/>
    </xf>
    <xf numFmtId="0" fontId="2" fillId="4" borderId="3" xfId="286" applyFont="1" applyFill="1" applyBorder="1" applyAlignment="1">
      <alignment horizontal="center" vertical="center" wrapText="1"/>
    </xf>
    <xf numFmtId="0" fontId="2" fillId="4" borderId="3" xfId="165" applyNumberFormat="1" applyFont="1" applyFill="1" applyBorder="1" applyAlignment="1">
      <alignment horizontal="center" vertical="center" wrapText="1"/>
    </xf>
    <xf numFmtId="0" fontId="2" fillId="4" borderId="3" xfId="165" applyFont="1" applyFill="1" applyBorder="1" applyAlignment="1">
      <alignment horizontal="center" wrapText="1"/>
    </xf>
    <xf numFmtId="0" fontId="2" fillId="4" borderId="7" xfId="286" applyFont="1" applyFill="1" applyBorder="1" applyAlignment="1">
      <alignment horizontal="center" vertical="center" wrapText="1"/>
    </xf>
    <xf numFmtId="0" fontId="13" fillId="4" borderId="3" xfId="165" applyFont="1" applyFill="1" applyBorder="1" applyAlignment="1">
      <alignment horizontal="center" vertical="center" wrapText="1"/>
    </xf>
    <xf numFmtId="43" fontId="5" fillId="4" borderId="3" xfId="52" applyNumberFormat="1" applyFont="1" applyFill="1" applyBorder="1" applyAlignment="1">
      <alignment horizontal="right" vertical="center" wrapText="1"/>
    </xf>
    <xf numFmtId="0" fontId="5" fillId="4" borderId="3" xfId="286" applyFont="1" applyFill="1" applyBorder="1" applyAlignment="1">
      <alignment horizontal="center" vertical="center" wrapText="1"/>
    </xf>
    <xf numFmtId="0" fontId="2" fillId="4" borderId="3" xfId="165" applyFont="1" applyFill="1" applyBorder="1" applyAlignment="1">
      <alignment vertical="center" wrapText="1"/>
    </xf>
    <xf numFmtId="0" fontId="5" fillId="4" borderId="7" xfId="286" applyFont="1" applyFill="1" applyBorder="1" applyAlignment="1">
      <alignment horizontal="center" vertical="center" wrapText="1"/>
    </xf>
    <xf numFmtId="0" fontId="2" fillId="4" borderId="0" xfId="165" applyFont="1" applyFill="1" applyBorder="1" applyAlignment="1">
      <alignment horizontal="center" vertical="center" wrapText="1"/>
    </xf>
    <xf numFmtId="0" fontId="40" fillId="4" borderId="0" xfId="157" applyFont="1" applyFill="1" applyBorder="1" applyAlignment="1">
      <alignment vertical="top" wrapText="1"/>
    </xf>
    <xf numFmtId="0" fontId="5" fillId="4" borderId="0" xfId="157" applyFont="1" applyFill="1" applyBorder="1" applyAlignment="1">
      <alignment horizontal="center" vertical="center" wrapText="1"/>
    </xf>
    <xf numFmtId="0" fontId="6" fillId="4" borderId="3" xfId="157" applyFont="1" applyFill="1" applyBorder="1" applyAlignment="1">
      <alignment horizontal="center" vertical="center" wrapText="1"/>
    </xf>
    <xf numFmtId="43" fontId="6" fillId="4" borderId="3" xfId="157" quotePrefix="1" applyNumberFormat="1" applyFont="1" applyFill="1" applyBorder="1" applyAlignment="1">
      <alignment horizontal="center" vertical="center" wrapText="1"/>
    </xf>
    <xf numFmtId="0" fontId="4" fillId="4" borderId="3" xfId="157" applyFont="1" applyFill="1" applyBorder="1" applyAlignment="1">
      <alignment horizontal="center" vertical="center" wrapText="1"/>
    </xf>
    <xf numFmtId="0" fontId="2" fillId="4" borderId="3" xfId="157" applyFont="1" applyFill="1" applyBorder="1" applyAlignment="1">
      <alignment wrapText="1"/>
    </xf>
    <xf numFmtId="0" fontId="2" fillId="4" borderId="3" xfId="157" applyFont="1" applyFill="1" applyBorder="1" applyAlignment="1">
      <alignment horizontal="center" wrapText="1"/>
    </xf>
    <xf numFmtId="0" fontId="2" fillId="4" borderId="0" xfId="157" applyFont="1" applyFill="1" applyBorder="1" applyAlignment="1">
      <alignment wrapText="1"/>
    </xf>
    <xf numFmtId="0" fontId="4" fillId="4" borderId="3" xfId="157" applyFont="1" applyFill="1" applyBorder="1" applyAlignment="1">
      <alignment wrapText="1"/>
    </xf>
    <xf numFmtId="0" fontId="4" fillId="4" borderId="0" xfId="157" applyFont="1" applyFill="1" applyBorder="1" applyAlignment="1">
      <alignment wrapText="1"/>
    </xf>
    <xf numFmtId="0" fontId="2" fillId="4" borderId="7" xfId="157" applyFont="1" applyFill="1" applyBorder="1" applyAlignment="1">
      <alignment horizontal="center" vertical="center" wrapText="1"/>
    </xf>
    <xf numFmtId="14" fontId="2" fillId="4" borderId="3" xfId="157" applyNumberFormat="1" applyFont="1" applyFill="1" applyBorder="1" applyAlignment="1">
      <alignment horizontal="center" vertical="center" wrapText="1"/>
    </xf>
    <xf numFmtId="0" fontId="5" fillId="4" borderId="3" xfId="157" applyFont="1" applyFill="1" applyBorder="1" applyAlignment="1">
      <alignment wrapText="1"/>
    </xf>
    <xf numFmtId="0" fontId="5" fillId="4" borderId="0" xfId="157" applyFont="1" applyFill="1" applyBorder="1" applyAlignment="1">
      <alignment wrapText="1"/>
    </xf>
    <xf numFmtId="43" fontId="2" fillId="4" borderId="0" xfId="157" applyNumberFormat="1" applyFont="1" applyFill="1" applyBorder="1" applyAlignment="1">
      <alignment wrapText="1"/>
    </xf>
    <xf numFmtId="0" fontId="5" fillId="4" borderId="3" xfId="157" applyFont="1" applyFill="1" applyBorder="1" applyAlignment="1">
      <alignment horizontal="center" wrapText="1"/>
    </xf>
    <xf numFmtId="14" fontId="4" fillId="4" borderId="3" xfId="157" applyNumberFormat="1" applyFont="1" applyFill="1" applyBorder="1" applyAlignment="1">
      <alignment horizontal="center" vertical="center" wrapText="1"/>
    </xf>
    <xf numFmtId="0" fontId="4" fillId="4" borderId="7" xfId="157" applyFont="1" applyFill="1" applyBorder="1" applyAlignment="1">
      <alignment horizontal="center" vertical="center" wrapText="1"/>
    </xf>
    <xf numFmtId="0" fontId="2" fillId="4" borderId="0" xfId="157" applyFont="1" applyFill="1" applyBorder="1" applyAlignment="1">
      <alignment horizontal="center" wrapText="1"/>
    </xf>
    <xf numFmtId="0" fontId="2" fillId="4" borderId="0" xfId="157" applyFont="1" applyFill="1" applyAlignment="1">
      <alignment horizontal="center" wrapText="1"/>
    </xf>
    <xf numFmtId="43" fontId="2" fillId="4" borderId="0" xfId="157" applyNumberFormat="1" applyFont="1" applyFill="1" applyAlignment="1">
      <alignment horizontal="center" wrapText="1"/>
    </xf>
    <xf numFmtId="0" fontId="40" fillId="4" borderId="0" xfId="157" applyFont="1" applyFill="1" applyBorder="1" applyAlignment="1">
      <alignment wrapText="1"/>
    </xf>
    <xf numFmtId="0" fontId="40" fillId="4" borderId="0" xfId="157" applyFont="1" applyFill="1" applyAlignment="1">
      <alignment wrapText="1"/>
    </xf>
    <xf numFmtId="175" fontId="40" fillId="4" borderId="0" xfId="157" applyNumberFormat="1" applyFont="1" applyFill="1" applyAlignment="1">
      <alignment horizontal="right" wrapText="1"/>
    </xf>
    <xf numFmtId="43" fontId="40" fillId="4" borderId="0" xfId="157" applyNumberFormat="1" applyFont="1" applyFill="1" applyAlignment="1">
      <alignment wrapText="1"/>
    </xf>
    <xf numFmtId="0" fontId="40" fillId="0" borderId="3" xfId="157" applyFont="1" applyFill="1" applyBorder="1" applyAlignment="1">
      <alignment horizontal="center" vertical="center" wrapText="1"/>
    </xf>
    <xf numFmtId="0" fontId="40" fillId="0" borderId="3" xfId="157" quotePrefix="1" applyFont="1" applyFill="1" applyBorder="1" applyAlignment="1">
      <alignment horizontal="center" vertical="center" wrapText="1"/>
    </xf>
    <xf numFmtId="0" fontId="40" fillId="0" borderId="3" xfId="157" applyFont="1" applyFill="1" applyBorder="1" applyAlignment="1">
      <alignment horizontal="center" wrapText="1"/>
    </xf>
    <xf numFmtId="0" fontId="2" fillId="4" borderId="0" xfId="157" applyFont="1" applyFill="1" applyBorder="1" applyAlignment="1">
      <alignment vertical="top" wrapText="1"/>
    </xf>
    <xf numFmtId="0" fontId="5" fillId="4" borderId="8" xfId="157" applyFont="1" applyFill="1" applyBorder="1" applyAlignment="1">
      <alignment vertical="center" wrapText="1"/>
    </xf>
    <xf numFmtId="0" fontId="6" fillId="4" borderId="7" xfId="157" applyFont="1" applyFill="1" applyBorder="1" applyAlignment="1">
      <alignment horizontal="center" vertical="center" wrapText="1"/>
    </xf>
    <xf numFmtId="14" fontId="5" fillId="4" borderId="3" xfId="157" applyNumberFormat="1" applyFont="1" applyFill="1" applyBorder="1" applyAlignment="1">
      <alignment horizontal="center" vertical="center" wrapText="1"/>
    </xf>
    <xf numFmtId="0" fontId="2" fillId="0" borderId="3" xfId="157" applyFont="1" applyFill="1" applyBorder="1" applyAlignment="1">
      <alignment wrapText="1"/>
    </xf>
    <xf numFmtId="0" fontId="2" fillId="0" borderId="3" xfId="157" applyFont="1" applyFill="1" applyBorder="1" applyAlignment="1">
      <alignment horizontal="center" vertical="center" wrapText="1"/>
    </xf>
    <xf numFmtId="43" fontId="2" fillId="0" borderId="3" xfId="52" applyNumberFormat="1" applyFont="1" applyFill="1" applyBorder="1" applyAlignment="1">
      <alignment horizontal="right" vertical="center" wrapText="1"/>
    </xf>
    <xf numFmtId="0" fontId="2" fillId="0" borderId="3" xfId="157" quotePrefix="1" applyFont="1" applyFill="1" applyBorder="1" applyAlignment="1">
      <alignment horizontal="center" vertical="center" wrapText="1"/>
    </xf>
    <xf numFmtId="0" fontId="2" fillId="0" borderId="7" xfId="157" applyFont="1" applyFill="1" applyBorder="1" applyAlignment="1">
      <alignment horizontal="center" vertical="center" wrapText="1"/>
    </xf>
    <xf numFmtId="0" fontId="2" fillId="0" borderId="7" xfId="157" applyFont="1" applyFill="1" applyBorder="1" applyAlignment="1">
      <alignment horizontal="left" vertical="center" wrapText="1"/>
    </xf>
    <xf numFmtId="0" fontId="2" fillId="0" borderId="0" xfId="157" applyFont="1" applyFill="1" applyBorder="1" applyAlignment="1">
      <alignment horizontal="left" vertical="center" wrapText="1"/>
    </xf>
    <xf numFmtId="0" fontId="2" fillId="0" borderId="0" xfId="157" applyFont="1" applyFill="1" applyBorder="1" applyAlignment="1">
      <alignment wrapText="1"/>
    </xf>
    <xf numFmtId="14" fontId="2" fillId="0" borderId="3" xfId="157" applyNumberFormat="1" applyFont="1" applyFill="1" applyBorder="1" applyAlignment="1">
      <alignment horizontal="center" vertical="center" wrapText="1"/>
    </xf>
    <xf numFmtId="0" fontId="5" fillId="0" borderId="3" xfId="157" applyFont="1" applyFill="1" applyBorder="1" applyAlignment="1">
      <alignment horizontal="center" vertical="center" wrapText="1"/>
    </xf>
    <xf numFmtId="0" fontId="2" fillId="0" borderId="0" xfId="157" applyFont="1" applyFill="1" applyBorder="1" applyAlignment="1">
      <alignment horizontal="center" wrapText="1"/>
    </xf>
    <xf numFmtId="43" fontId="2" fillId="0" borderId="3" xfId="52" applyFont="1" applyFill="1" applyBorder="1" applyAlignment="1">
      <alignment horizontal="center" vertical="center" wrapText="1"/>
    </xf>
    <xf numFmtId="0" fontId="2" fillId="0" borderId="3" xfId="157" applyNumberFormat="1" applyFont="1" applyFill="1" applyBorder="1" applyAlignment="1">
      <alignment horizontal="center" vertical="center" wrapText="1"/>
    </xf>
    <xf numFmtId="0" fontId="2" fillId="0" borderId="3" xfId="157" applyFont="1" applyFill="1" applyBorder="1" applyAlignment="1">
      <alignment horizontal="center" wrapText="1"/>
    </xf>
    <xf numFmtId="0" fontId="2" fillId="0" borderId="3" xfId="286" quotePrefix="1" applyFont="1" applyFill="1" applyBorder="1" applyAlignment="1">
      <alignment horizontal="center" vertical="center" wrapText="1"/>
    </xf>
    <xf numFmtId="0" fontId="2" fillId="0" borderId="3" xfId="286" applyFont="1" applyFill="1" applyBorder="1" applyAlignment="1">
      <alignment horizontal="center" vertical="center" wrapText="1"/>
    </xf>
    <xf numFmtId="0" fontId="13" fillId="0" borderId="3" xfId="286" applyFont="1" applyFill="1" applyBorder="1" applyAlignment="1">
      <alignment horizontal="center" vertical="center" wrapText="1"/>
    </xf>
    <xf numFmtId="0" fontId="2" fillId="0" borderId="7" xfId="286" applyFont="1" applyFill="1" applyBorder="1" applyAlignment="1">
      <alignment horizontal="center" vertical="center" wrapText="1"/>
    </xf>
    <xf numFmtId="0" fontId="2" fillId="0" borderId="0" xfId="286" applyFont="1" applyFill="1" applyBorder="1" applyAlignment="1">
      <alignment horizontal="center" vertical="center" wrapText="1"/>
    </xf>
    <xf numFmtId="0" fontId="5" fillId="0" borderId="3" xfId="157" applyFont="1" applyFill="1" applyBorder="1" applyAlignment="1">
      <alignment wrapText="1"/>
    </xf>
    <xf numFmtId="177" fontId="2" fillId="0" borderId="3" xfId="127" applyNumberFormat="1" applyFont="1" applyFill="1" applyBorder="1" applyAlignment="1">
      <alignment horizontal="center" vertical="center" wrapText="1"/>
    </xf>
    <xf numFmtId="43" fontId="40" fillId="0" borderId="3" xfId="157" applyNumberFormat="1" applyFont="1" applyFill="1" applyBorder="1" applyAlignment="1">
      <alignment horizontal="center" vertical="center" wrapText="1"/>
    </xf>
    <xf numFmtId="0" fontId="43" fillId="0" borderId="3" xfId="157" applyFont="1" applyFill="1" applyBorder="1" applyAlignment="1">
      <alignment horizontal="center" vertical="center" wrapText="1"/>
    </xf>
    <xf numFmtId="43" fontId="40" fillId="0" borderId="3" xfId="157" quotePrefix="1" applyNumberFormat="1" applyFont="1" applyFill="1" applyBorder="1" applyAlignment="1">
      <alignment horizontal="center" vertical="center" wrapText="1"/>
    </xf>
    <xf numFmtId="0" fontId="5" fillId="0" borderId="3" xfId="157" applyFont="1" applyFill="1" applyBorder="1" applyAlignment="1">
      <alignment horizontal="center" wrapText="1"/>
    </xf>
    <xf numFmtId="0" fontId="5" fillId="0" borderId="7" xfId="157" applyFont="1" applyFill="1" applyBorder="1" applyAlignment="1">
      <alignment horizontal="center" vertical="center" wrapText="1"/>
    </xf>
    <xf numFmtId="0" fontId="5" fillId="0" borderId="0" xfId="157" applyFont="1" applyFill="1" applyBorder="1" applyAlignment="1">
      <alignment wrapText="1"/>
    </xf>
    <xf numFmtId="0" fontId="2" fillId="0" borderId="3" xfId="240" applyFont="1" applyFill="1" applyBorder="1" applyAlignment="1">
      <alignment horizontal="center" vertical="center" wrapText="1"/>
    </xf>
    <xf numFmtId="0" fontId="2" fillId="0" borderId="7" xfId="240" applyFont="1" applyFill="1" applyBorder="1" applyAlignment="1">
      <alignment horizontal="center" vertical="center" wrapText="1"/>
    </xf>
    <xf numFmtId="43" fontId="5" fillId="0" borderId="3" xfId="52" applyNumberFormat="1" applyFont="1" applyFill="1" applyBorder="1" applyAlignment="1">
      <alignment horizontal="right" vertical="center" wrapText="1"/>
    </xf>
    <xf numFmtId="0" fontId="5" fillId="0" borderId="3" xfId="240" applyFont="1" applyFill="1" applyBorder="1" applyAlignment="1">
      <alignment horizontal="center" vertical="center" wrapText="1"/>
    </xf>
    <xf numFmtId="0" fontId="5" fillId="0" borderId="7" xfId="240" applyFont="1" applyFill="1" applyBorder="1" applyAlignment="1">
      <alignment horizontal="center" vertical="center" wrapText="1"/>
    </xf>
    <xf numFmtId="0" fontId="5" fillId="0" borderId="7" xfId="157" applyFont="1" applyFill="1" applyBorder="1" applyAlignment="1">
      <alignment horizontal="left" vertical="center" wrapText="1"/>
    </xf>
    <xf numFmtId="0" fontId="5" fillId="0" borderId="0" xfId="157" applyFont="1" applyFill="1" applyBorder="1" applyAlignment="1">
      <alignment horizontal="left" vertical="center" wrapText="1"/>
    </xf>
    <xf numFmtId="0" fontId="5" fillId="0" borderId="3" xfId="286" applyFont="1" applyFill="1" applyBorder="1" applyAlignment="1">
      <alignment horizontal="center" vertical="center" wrapText="1"/>
    </xf>
    <xf numFmtId="0" fontId="5" fillId="4" borderId="0" xfId="157" applyFont="1" applyFill="1" applyBorder="1" applyAlignment="1">
      <alignment horizontal="center" wrapText="1"/>
    </xf>
    <xf numFmtId="0" fontId="2" fillId="5" borderId="3" xfId="157" applyFont="1" applyFill="1" applyBorder="1" applyAlignment="1">
      <alignment horizontal="center" vertical="center" wrapText="1"/>
    </xf>
    <xf numFmtId="0" fontId="2" fillId="4" borderId="0" xfId="157" applyFont="1" applyFill="1" applyAlignment="1">
      <alignment wrapText="1"/>
    </xf>
    <xf numFmtId="43" fontId="2" fillId="4" borderId="0" xfId="157" applyNumberFormat="1" applyFont="1" applyFill="1" applyAlignment="1">
      <alignment horizontal="right" wrapText="1"/>
    </xf>
    <xf numFmtId="175" fontId="2" fillId="4" borderId="0" xfId="157" applyNumberFormat="1" applyFont="1" applyFill="1" applyAlignment="1">
      <alignment horizontal="right" wrapText="1"/>
    </xf>
    <xf numFmtId="43" fontId="2" fillId="4" borderId="0" xfId="157" applyNumberFormat="1" applyFont="1" applyFill="1" applyAlignment="1">
      <alignment wrapText="1"/>
    </xf>
    <xf numFmtId="3" fontId="40" fillId="4" borderId="0" xfId="157" applyNumberFormat="1" applyFont="1" applyFill="1" applyAlignment="1">
      <alignment horizontal="center" wrapText="1"/>
    </xf>
    <xf numFmtId="1" fontId="44" fillId="4" borderId="0" xfId="157" applyNumberFormat="1" applyFont="1" applyFill="1" applyAlignment="1">
      <alignment vertical="top" wrapText="1"/>
    </xf>
    <xf numFmtId="0" fontId="44" fillId="4" borderId="9" xfId="157" applyFont="1" applyFill="1" applyBorder="1" applyAlignment="1">
      <alignment vertical="top" wrapText="1"/>
    </xf>
    <xf numFmtId="0" fontId="44" fillId="4" borderId="0" xfId="157" applyFont="1" applyFill="1" applyBorder="1" applyAlignment="1">
      <alignment horizontal="center" vertical="center" wrapText="1"/>
    </xf>
    <xf numFmtId="0" fontId="43" fillId="4" borderId="3" xfId="157" applyFont="1" applyFill="1" applyBorder="1" applyAlignment="1">
      <alignment horizontal="center" vertical="center" wrapText="1"/>
    </xf>
    <xf numFmtId="0" fontId="43" fillId="4" borderId="0" xfId="157" applyFont="1" applyFill="1" applyBorder="1" applyAlignment="1">
      <alignment horizontal="center" vertical="center" wrapText="1"/>
    </xf>
    <xf numFmtId="0" fontId="41" fillId="4" borderId="0" xfId="157" applyFont="1" applyFill="1" applyBorder="1" applyAlignment="1">
      <alignment horizontal="center" vertical="center" wrapText="1"/>
    </xf>
    <xf numFmtId="0" fontId="40" fillId="4" borderId="3" xfId="156" applyFont="1" applyFill="1" applyBorder="1" applyAlignment="1">
      <alignment horizontal="left" vertical="center" wrapText="1"/>
    </xf>
    <xf numFmtId="0" fontId="40" fillId="4" borderId="3" xfId="286" applyFont="1" applyFill="1" applyBorder="1" applyAlignment="1" applyProtection="1">
      <alignment horizontal="right" vertical="center" wrapText="1"/>
      <protection locked="0"/>
    </xf>
    <xf numFmtId="198" fontId="40" fillId="4" borderId="3" xfId="156" applyNumberFormat="1" applyFont="1" applyFill="1" applyBorder="1" applyAlignment="1">
      <alignment horizontal="right" vertical="center"/>
    </xf>
    <xf numFmtId="0" fontId="40" fillId="4" borderId="3" xfId="222" applyFont="1" applyFill="1" applyBorder="1" applyAlignment="1">
      <alignment horizontal="right" vertical="center" wrapText="1"/>
    </xf>
    <xf numFmtId="0" fontId="40" fillId="4" borderId="3" xfId="222" applyFont="1" applyFill="1" applyBorder="1" applyAlignment="1">
      <alignment horizontal="left" vertical="center" wrapText="1"/>
    </xf>
    <xf numFmtId="0" fontId="40" fillId="4" borderId="3" xfId="286" applyFont="1" applyFill="1" applyBorder="1" applyAlignment="1" applyProtection="1">
      <alignment horizontal="center" vertical="center" wrapText="1"/>
      <protection locked="0"/>
    </xf>
    <xf numFmtId="4" fontId="40" fillId="4" borderId="3" xfId="156" applyNumberFormat="1" applyFont="1" applyFill="1" applyBorder="1" applyAlignment="1">
      <alignment horizontal="left" vertical="center" wrapText="1"/>
    </xf>
    <xf numFmtId="0" fontId="40" fillId="4" borderId="3" xfId="222" applyFont="1" applyFill="1" applyBorder="1" applyAlignment="1">
      <alignment horizontal="right"/>
    </xf>
    <xf numFmtId="0" fontId="40" fillId="4" borderId="3" xfId="286" applyFont="1" applyFill="1" applyBorder="1" applyAlignment="1">
      <alignment horizontal="right" vertical="center" wrapText="1"/>
    </xf>
    <xf numFmtId="0" fontId="44" fillId="4" borderId="0" xfId="157" applyFont="1" applyFill="1" applyBorder="1" applyAlignment="1">
      <alignment wrapText="1"/>
    </xf>
    <xf numFmtId="0" fontId="44" fillId="4" borderId="3" xfId="222" applyFont="1" applyFill="1" applyBorder="1" applyAlignment="1">
      <alignment horizontal="left" vertical="center" wrapText="1"/>
    </xf>
    <xf numFmtId="0" fontId="40" fillId="4" borderId="3" xfId="157" applyFont="1" applyFill="1" applyBorder="1" applyAlignment="1">
      <alignment horizontal="right" vertical="center" wrapText="1"/>
    </xf>
    <xf numFmtId="0" fontId="44" fillId="4" borderId="3" xfId="222" applyFont="1" applyFill="1" applyBorder="1" applyAlignment="1">
      <alignment vertical="center" wrapText="1"/>
    </xf>
    <xf numFmtId="0" fontId="44" fillId="4" borderId="3" xfId="222" applyFont="1" applyFill="1" applyBorder="1" applyAlignment="1">
      <alignment horizontal="center" vertical="center" wrapText="1"/>
    </xf>
    <xf numFmtId="0" fontId="40" fillId="4" borderId="3" xfId="222" applyFont="1" applyFill="1" applyBorder="1" applyAlignment="1">
      <alignment vertical="center" wrapText="1"/>
    </xf>
    <xf numFmtId="199" fontId="40" fillId="4" borderId="3" xfId="130" applyNumberFormat="1" applyFont="1" applyFill="1" applyBorder="1" applyAlignment="1">
      <alignment horizontal="center" vertical="center" wrapText="1"/>
    </xf>
    <xf numFmtId="0" fontId="40" fillId="4" borderId="3" xfId="157" applyFont="1" applyFill="1" applyBorder="1" applyAlignment="1">
      <alignment horizontal="right" wrapText="1"/>
    </xf>
    <xf numFmtId="0" fontId="44" fillId="4" borderId="3" xfId="286" applyFont="1" applyFill="1" applyBorder="1" applyAlignment="1">
      <alignment vertical="center" wrapText="1"/>
    </xf>
    <xf numFmtId="199" fontId="44" fillId="4" borderId="3" xfId="130" applyNumberFormat="1" applyFont="1" applyFill="1" applyBorder="1" applyAlignment="1">
      <alignment horizontal="center" vertical="center" wrapText="1"/>
    </xf>
    <xf numFmtId="0" fontId="44" fillId="4" borderId="3" xfId="222" applyFont="1" applyFill="1" applyBorder="1" applyAlignment="1">
      <alignment horizontal="right" vertical="center" wrapText="1"/>
    </xf>
    <xf numFmtId="0" fontId="44" fillId="4" borderId="3" xfId="222" applyFont="1" applyFill="1" applyBorder="1" applyAlignment="1">
      <alignment horizontal="right"/>
    </xf>
    <xf numFmtId="0" fontId="44" fillId="4" borderId="3" xfId="157" applyFont="1" applyFill="1" applyBorder="1" applyAlignment="1">
      <alignment horizontal="right" wrapText="1"/>
    </xf>
    <xf numFmtId="0" fontId="44" fillId="4" borderId="3" xfId="157" applyFont="1" applyFill="1" applyBorder="1" applyAlignment="1">
      <alignment horizontal="right" vertical="center" wrapText="1"/>
    </xf>
    <xf numFmtId="0" fontId="40" fillId="4" borderId="3" xfId="286" applyFont="1" applyFill="1" applyBorder="1" applyAlignment="1">
      <alignment vertical="center" wrapText="1"/>
    </xf>
    <xf numFmtId="0" fontId="40" fillId="4" borderId="3" xfId="286" applyFont="1" applyFill="1" applyBorder="1" applyAlignment="1">
      <alignment horizontal="right" vertical="center"/>
    </xf>
    <xf numFmtId="0" fontId="40" fillId="4" borderId="3" xfId="286" applyFont="1" applyFill="1" applyBorder="1" applyAlignment="1">
      <alignment horizontal="right"/>
    </xf>
    <xf numFmtId="0" fontId="44" fillId="4" borderId="3" xfId="286" applyFont="1" applyFill="1" applyBorder="1" applyAlignment="1">
      <alignment horizontal="right" vertical="center"/>
    </xf>
    <xf numFmtId="0" fontId="44" fillId="4" borderId="3" xfId="286" applyFont="1" applyFill="1" applyBorder="1" applyAlignment="1">
      <alignment horizontal="right"/>
    </xf>
    <xf numFmtId="49" fontId="40" fillId="4" borderId="3" xfId="286" applyNumberFormat="1" applyFont="1" applyFill="1" applyBorder="1" applyAlignment="1">
      <alignment horizontal="right" vertical="center"/>
    </xf>
    <xf numFmtId="49" fontId="44" fillId="4" borderId="3" xfId="286" applyNumberFormat="1" applyFont="1" applyFill="1" applyBorder="1" applyAlignment="1">
      <alignment horizontal="right" vertical="center"/>
    </xf>
    <xf numFmtId="3" fontId="40" fillId="4" borderId="3" xfId="222" applyNumberFormat="1" applyFont="1" applyFill="1" applyBorder="1" applyAlignment="1">
      <alignment horizontal="center" vertical="center" wrapText="1"/>
    </xf>
    <xf numFmtId="0" fontId="44" fillId="4" borderId="3" xfId="286" applyFont="1" applyFill="1" applyBorder="1" applyAlignment="1">
      <alignment horizontal="right" vertical="center" wrapText="1"/>
    </xf>
    <xf numFmtId="0" fontId="44" fillId="4" borderId="3" xfId="156" applyFont="1" applyFill="1" applyBorder="1" applyAlignment="1">
      <alignment horizontal="center" vertical="center" wrapText="1"/>
    </xf>
    <xf numFmtId="2" fontId="40" fillId="4" borderId="3" xfId="286" applyNumberFormat="1" applyFont="1" applyFill="1" applyBorder="1" applyAlignment="1">
      <alignment horizontal="right" vertical="center" wrapText="1"/>
    </xf>
    <xf numFmtId="49" fontId="40" fillId="4" borderId="3" xfId="222" applyNumberFormat="1" applyFont="1" applyFill="1" applyBorder="1" applyAlignment="1">
      <alignment horizontal="center" vertical="center" wrapText="1"/>
    </xf>
    <xf numFmtId="0" fontId="40" fillId="4" borderId="3" xfId="157" applyFont="1" applyFill="1" applyBorder="1" applyAlignment="1">
      <alignment vertical="center" wrapText="1"/>
    </xf>
    <xf numFmtId="0" fontId="40" fillId="4" borderId="3" xfId="157" quotePrefix="1" applyFont="1" applyFill="1" applyBorder="1" applyAlignment="1">
      <alignment horizontal="center" vertical="center" wrapText="1"/>
    </xf>
    <xf numFmtId="0" fontId="69" fillId="4" borderId="3" xfId="157" applyFont="1" applyFill="1" applyBorder="1" applyAlignment="1">
      <alignment horizontal="center" vertical="center" wrapText="1"/>
    </xf>
    <xf numFmtId="0" fontId="2" fillId="4" borderId="0" xfId="286" applyFont="1" applyFill="1" applyBorder="1" applyAlignment="1">
      <alignment horizontal="center" vertical="center" wrapText="1"/>
    </xf>
    <xf numFmtId="0" fontId="44" fillId="0" borderId="3" xfId="157" applyFont="1" applyFill="1" applyBorder="1" applyAlignment="1">
      <alignment horizontal="center" vertical="center" wrapText="1"/>
    </xf>
    <xf numFmtId="0" fontId="2" fillId="4" borderId="3" xfId="157" applyFont="1" applyFill="1" applyBorder="1" applyAlignment="1">
      <alignment horizontal="center" vertical="center" wrapText="1"/>
    </xf>
    <xf numFmtId="0" fontId="6" fillId="4" borderId="0" xfId="157" applyFont="1" applyFill="1" applyBorder="1" applyAlignment="1">
      <alignment horizontal="center" vertical="center" wrapText="1"/>
    </xf>
    <xf numFmtId="0" fontId="2" fillId="4" borderId="0" xfId="157" applyFont="1" applyFill="1" applyAlignment="1">
      <alignment horizontal="center" vertical="top" wrapText="1"/>
    </xf>
    <xf numFmtId="43" fontId="5" fillId="0" borderId="3" xfId="52" applyNumberFormat="1" applyFont="1" applyFill="1" applyBorder="1" applyAlignment="1">
      <alignment horizontal="center" vertical="center" wrapText="1"/>
    </xf>
    <xf numFmtId="0" fontId="40" fillId="4" borderId="3" xfId="222" quotePrefix="1" applyFont="1" applyFill="1" applyBorder="1" applyAlignment="1">
      <alignment horizontal="center" vertical="center" wrapText="1"/>
    </xf>
    <xf numFmtId="0" fontId="47" fillId="4" borderId="0" xfId="157" applyFont="1" applyFill="1" applyBorder="1" applyAlignment="1">
      <alignment vertical="top" wrapText="1"/>
    </xf>
    <xf numFmtId="0" fontId="47" fillId="4" borderId="0" xfId="157" applyFont="1" applyFill="1" applyAlignment="1">
      <alignment vertical="top" wrapText="1"/>
    </xf>
    <xf numFmtId="1" fontId="47" fillId="4" borderId="0" xfId="157" applyNumberFormat="1" applyFont="1" applyFill="1" applyAlignment="1">
      <alignment horizontal="center" vertical="center" wrapText="1"/>
    </xf>
    <xf numFmtId="43" fontId="4" fillId="4" borderId="3" xfId="52" applyNumberFormat="1" applyFont="1" applyFill="1" applyBorder="1" applyAlignment="1">
      <alignment horizontal="right" vertical="center" wrapText="1"/>
    </xf>
    <xf numFmtId="175" fontId="44" fillId="4" borderId="3" xfId="157" applyNumberFormat="1" applyFont="1" applyFill="1" applyBorder="1" applyAlignment="1">
      <alignment horizontal="center" vertical="center" wrapText="1"/>
    </xf>
    <xf numFmtId="0" fontId="40" fillId="4" borderId="0" xfId="157" applyFont="1" applyFill="1" applyAlignment="1">
      <alignment horizontal="center" vertical="top" wrapText="1"/>
    </xf>
    <xf numFmtId="0" fontId="5" fillId="0" borderId="3" xfId="165" applyFont="1" applyFill="1" applyBorder="1" applyAlignment="1">
      <alignment wrapText="1"/>
    </xf>
    <xf numFmtId="0" fontId="5" fillId="0" borderId="0" xfId="165" applyFont="1" applyFill="1" applyBorder="1" applyAlignment="1">
      <alignment wrapText="1"/>
    </xf>
    <xf numFmtId="0" fontId="5" fillId="0" borderId="0" xfId="165" applyFont="1" applyFill="1" applyBorder="1" applyAlignment="1">
      <alignment horizontal="center" vertical="center" wrapText="1"/>
    </xf>
    <xf numFmtId="0" fontId="2" fillId="0" borderId="0" xfId="165" applyFont="1" applyFill="1" applyBorder="1" applyAlignment="1">
      <alignment vertical="top" wrapText="1"/>
    </xf>
    <xf numFmtId="0" fontId="4" fillId="0" borderId="0" xfId="165" applyFont="1" applyFill="1" applyBorder="1" applyAlignment="1">
      <alignment vertical="top" wrapText="1"/>
    </xf>
    <xf numFmtId="0" fontId="4" fillId="0" borderId="0" xfId="165" applyFont="1" applyFill="1" applyBorder="1" applyAlignment="1">
      <alignment horizontal="center" vertical="top" wrapText="1"/>
    </xf>
    <xf numFmtId="0" fontId="6" fillId="0" borderId="0" xfId="165" applyFont="1" applyFill="1" applyBorder="1" applyAlignment="1">
      <alignment horizontal="center" vertical="top" wrapText="1"/>
    </xf>
    <xf numFmtId="1" fontId="5" fillId="0" borderId="0" xfId="165" applyNumberFormat="1" applyFont="1" applyFill="1" applyAlignment="1">
      <alignment horizontal="center" vertical="top" wrapText="1"/>
    </xf>
    <xf numFmtId="43" fontId="5" fillId="0" borderId="0" xfId="165" applyNumberFormat="1" applyFont="1" applyFill="1" applyAlignment="1">
      <alignment horizontal="center" vertical="top" wrapText="1"/>
    </xf>
    <xf numFmtId="0" fontId="2" fillId="0" borderId="0" xfId="165" applyFont="1" applyFill="1" applyAlignment="1">
      <alignment vertical="top" wrapText="1"/>
    </xf>
    <xf numFmtId="0" fontId="7" fillId="0" borderId="0" xfId="165" applyFont="1" applyFill="1" applyAlignment="1">
      <alignment horizontal="center" vertical="center" wrapText="1"/>
    </xf>
    <xf numFmtId="1" fontId="6" fillId="0" borderId="0" xfId="165" applyNumberFormat="1" applyFont="1" applyFill="1" applyAlignment="1">
      <alignment horizontal="center" vertical="center" wrapText="1"/>
    </xf>
    <xf numFmtId="0" fontId="6" fillId="0" borderId="3" xfId="165" applyFont="1" applyFill="1" applyBorder="1" applyAlignment="1">
      <alignment horizontal="center" vertical="center" wrapText="1"/>
    </xf>
    <xf numFmtId="43" fontId="6" fillId="0" borderId="3" xfId="165" applyNumberFormat="1" applyFont="1" applyFill="1" applyBorder="1" applyAlignment="1">
      <alignment horizontal="center" vertical="center" wrapText="1"/>
    </xf>
    <xf numFmtId="43" fontId="6" fillId="0" borderId="3" xfId="165" quotePrefix="1" applyNumberFormat="1" applyFont="1" applyFill="1" applyBorder="1" applyAlignment="1">
      <alignment horizontal="center" vertical="center" wrapText="1"/>
    </xf>
    <xf numFmtId="0" fontId="4" fillId="0" borderId="3" xfId="165" applyFont="1" applyFill="1" applyBorder="1" applyAlignment="1">
      <alignment horizontal="center" vertical="center" wrapText="1"/>
    </xf>
    <xf numFmtId="43" fontId="6" fillId="0" borderId="7" xfId="165" applyNumberFormat="1" applyFont="1" applyFill="1" applyBorder="1" applyAlignment="1">
      <alignment horizontal="center" vertical="center" wrapText="1"/>
    </xf>
    <xf numFmtId="43" fontId="6" fillId="0" borderId="0" xfId="165" applyNumberFormat="1" applyFont="1" applyFill="1" applyBorder="1" applyAlignment="1">
      <alignment horizontal="center" vertical="center" wrapText="1"/>
    </xf>
    <xf numFmtId="0" fontId="4" fillId="0" borderId="0" xfId="165" applyFont="1" applyFill="1" applyBorder="1" applyAlignment="1">
      <alignment horizontal="center" vertical="center" wrapText="1"/>
    </xf>
    <xf numFmtId="43" fontId="4" fillId="0" borderId="0" xfId="52" applyFont="1" applyFill="1" applyBorder="1" applyAlignment="1">
      <alignment horizontal="center" vertical="center" wrapText="1"/>
    </xf>
    <xf numFmtId="0" fontId="5" fillId="0" borderId="3" xfId="165" applyFont="1" applyFill="1" applyBorder="1" applyAlignment="1">
      <alignment horizontal="left" vertical="center" wrapText="1"/>
    </xf>
    <xf numFmtId="175" fontId="5" fillId="0" borderId="3" xfId="52" applyNumberFormat="1" applyFont="1" applyFill="1" applyBorder="1" applyAlignment="1">
      <alignment horizontal="center" vertical="center" wrapText="1"/>
    </xf>
    <xf numFmtId="0" fontId="2" fillId="0" borderId="3" xfId="165" applyFont="1" applyFill="1" applyBorder="1" applyAlignment="1">
      <alignment wrapText="1"/>
    </xf>
    <xf numFmtId="0" fontId="2" fillId="0" borderId="7" xfId="165" applyFont="1" applyFill="1" applyBorder="1" applyAlignment="1">
      <alignment wrapText="1"/>
    </xf>
    <xf numFmtId="176" fontId="2" fillId="0" borderId="7" xfId="52" applyNumberFormat="1" applyFont="1" applyFill="1" applyBorder="1" applyAlignment="1">
      <alignment wrapText="1"/>
    </xf>
    <xf numFmtId="176" fontId="2" fillId="0" borderId="0" xfId="52" applyNumberFormat="1" applyFont="1" applyFill="1" applyBorder="1" applyAlignment="1">
      <alignment wrapText="1"/>
    </xf>
    <xf numFmtId="0" fontId="2" fillId="0" borderId="0" xfId="165" applyFont="1" applyFill="1" applyBorder="1" applyAlignment="1">
      <alignment wrapText="1"/>
    </xf>
    <xf numFmtId="0" fontId="2" fillId="0" borderId="3" xfId="165" applyNumberFormat="1" applyFont="1" applyFill="1" applyBorder="1" applyAlignment="1">
      <alignment horizontal="center" vertical="center" wrapText="1"/>
    </xf>
    <xf numFmtId="0" fontId="2" fillId="0" borderId="3" xfId="165" quotePrefix="1" applyFont="1" applyFill="1" applyBorder="1" applyAlignment="1">
      <alignment horizontal="center" vertical="center" wrapText="1"/>
    </xf>
    <xf numFmtId="0" fontId="2" fillId="0" borderId="3" xfId="165" applyFont="1" applyFill="1" applyBorder="1" applyAlignment="1">
      <alignment horizontal="center" wrapText="1"/>
    </xf>
    <xf numFmtId="0" fontId="2" fillId="0" borderId="7" xfId="165" applyFont="1" applyFill="1" applyBorder="1" applyAlignment="1">
      <alignment horizontal="center" vertical="center" wrapText="1"/>
    </xf>
    <xf numFmtId="176" fontId="5" fillId="0" borderId="3" xfId="52" applyNumberFormat="1" applyFont="1" applyFill="1" applyBorder="1" applyAlignment="1">
      <alignment horizontal="center" vertical="center" wrapText="1"/>
    </xf>
    <xf numFmtId="175" fontId="5" fillId="0" borderId="3" xfId="165" applyNumberFormat="1" applyFont="1" applyFill="1" applyBorder="1" applyAlignment="1">
      <alignment horizontal="left" vertical="center" wrapText="1"/>
    </xf>
    <xf numFmtId="0" fontId="5" fillId="0" borderId="3" xfId="165" applyFont="1" applyFill="1" applyBorder="1" applyAlignment="1">
      <alignment horizontal="center" wrapText="1"/>
    </xf>
    <xf numFmtId="0" fontId="5" fillId="0" borderId="3" xfId="153" applyFont="1" applyFill="1" applyBorder="1" applyAlignment="1">
      <alignment horizontal="center" vertical="center" wrapText="1"/>
    </xf>
    <xf numFmtId="0" fontId="2" fillId="0" borderId="3" xfId="153" applyFont="1" applyFill="1" applyBorder="1" applyAlignment="1">
      <alignment horizontal="center" vertical="center" wrapText="1"/>
    </xf>
    <xf numFmtId="0" fontId="5" fillId="0" borderId="7" xfId="153" applyFont="1" applyFill="1" applyBorder="1" applyAlignment="1">
      <alignment horizontal="center" vertical="center" wrapText="1"/>
    </xf>
    <xf numFmtId="0" fontId="5" fillId="0" borderId="0" xfId="153" applyFont="1" applyFill="1" applyBorder="1" applyAlignment="1">
      <alignment horizontal="center" vertical="center" wrapText="1"/>
    </xf>
    <xf numFmtId="177" fontId="2" fillId="0" borderId="3" xfId="127" applyNumberFormat="1" applyFont="1" applyFill="1" applyBorder="1" applyAlignment="1" applyProtection="1">
      <alignment horizontal="center" vertical="center" wrapText="1" readingOrder="1"/>
      <protection locked="0"/>
    </xf>
    <xf numFmtId="0" fontId="2" fillId="0" borderId="0" xfId="165" applyFont="1" applyFill="1" applyBorder="1" applyAlignment="1">
      <alignment horizontal="center" vertical="center" wrapText="1"/>
    </xf>
    <xf numFmtId="14" fontId="2" fillId="0" borderId="3" xfId="165" applyNumberFormat="1" applyFont="1" applyFill="1" applyBorder="1" applyAlignment="1">
      <alignment horizontal="center" vertical="center" wrapText="1"/>
    </xf>
    <xf numFmtId="0" fontId="2" fillId="0" borderId="3" xfId="166" applyFont="1" applyFill="1" applyBorder="1" applyAlignment="1">
      <alignment horizontal="center" vertical="center" wrapText="1"/>
    </xf>
    <xf numFmtId="0" fontId="2" fillId="0" borderId="7" xfId="166" applyFont="1" applyFill="1" applyBorder="1" applyAlignment="1">
      <alignment horizontal="center" vertical="center" wrapText="1"/>
    </xf>
    <xf numFmtId="0" fontId="13" fillId="0" borderId="3" xfId="165" applyFont="1" applyFill="1" applyBorder="1" applyAlignment="1">
      <alignment horizontal="center" vertical="center" wrapText="1"/>
    </xf>
    <xf numFmtId="0" fontId="2" fillId="0" borderId="0" xfId="166" applyFont="1" applyFill="1" applyBorder="1" applyAlignment="1">
      <alignment horizontal="center" vertical="center" wrapText="1"/>
    </xf>
    <xf numFmtId="171" fontId="5" fillId="0" borderId="3" xfId="165" applyNumberFormat="1" applyFont="1" applyFill="1" applyBorder="1" applyAlignment="1">
      <alignment horizontal="center" vertical="center" wrapText="1"/>
    </xf>
    <xf numFmtId="0" fontId="2" fillId="0" borderId="3" xfId="165" applyFont="1" applyFill="1" applyBorder="1" applyAlignment="1">
      <alignment vertical="center" wrapText="1"/>
    </xf>
    <xf numFmtId="0" fontId="2" fillId="0" borderId="7" xfId="165" applyFont="1" applyFill="1" applyBorder="1" applyAlignment="1">
      <alignment horizontal="center" wrapText="1"/>
    </xf>
    <xf numFmtId="0" fontId="2" fillId="0" borderId="0" xfId="165" applyFont="1" applyFill="1" applyBorder="1" applyAlignment="1">
      <alignment horizontal="center" wrapText="1"/>
    </xf>
    <xf numFmtId="43" fontId="2" fillId="0" borderId="3" xfId="127" applyNumberFormat="1" applyFont="1" applyFill="1" applyBorder="1" applyAlignment="1" applyProtection="1">
      <alignment horizontal="right" vertical="center" wrapText="1" readingOrder="1"/>
      <protection locked="0"/>
    </xf>
    <xf numFmtId="0" fontId="5" fillId="0" borderId="3" xfId="165" quotePrefix="1" applyFont="1" applyFill="1" applyBorder="1" applyAlignment="1">
      <alignment horizontal="center" vertical="center" wrapText="1"/>
    </xf>
    <xf numFmtId="0" fontId="5" fillId="0" borderId="0" xfId="165" applyFont="1" applyFill="1" applyBorder="1" applyAlignment="1">
      <alignment horizontal="center" wrapText="1"/>
    </xf>
    <xf numFmtId="175" fontId="5" fillId="0" borderId="3" xfId="52" applyNumberFormat="1" applyFont="1" applyFill="1" applyBorder="1" applyAlignment="1">
      <alignment horizontal="left" vertical="center" wrapText="1"/>
    </xf>
    <xf numFmtId="0" fontId="5" fillId="0" borderId="3" xfId="165" applyNumberFormat="1" applyFont="1" applyFill="1" applyBorder="1" applyAlignment="1">
      <alignment horizontal="center" vertical="center" wrapText="1"/>
    </xf>
    <xf numFmtId="0" fontId="5" fillId="0" borderId="0" xfId="240" applyFont="1" applyFill="1" applyBorder="1" applyAlignment="1">
      <alignment horizontal="center" vertical="center" wrapText="1"/>
    </xf>
    <xf numFmtId="0" fontId="4" fillId="0" borderId="3" xfId="165" applyFont="1" applyFill="1" applyBorder="1" applyAlignment="1">
      <alignment wrapText="1"/>
    </xf>
    <xf numFmtId="0" fontId="4" fillId="0" borderId="3" xfId="165" applyFont="1" applyFill="1" applyBorder="1" applyAlignment="1">
      <alignment vertical="center" wrapText="1"/>
    </xf>
    <xf numFmtId="43" fontId="4" fillId="0" borderId="3" xfId="165" applyNumberFormat="1" applyFont="1" applyFill="1" applyBorder="1" applyAlignment="1">
      <alignment vertical="center" wrapText="1"/>
    </xf>
    <xf numFmtId="0" fontId="6" fillId="0" borderId="3" xfId="165" applyFont="1" applyFill="1" applyBorder="1" applyAlignment="1">
      <alignment wrapText="1"/>
    </xf>
    <xf numFmtId="0" fontId="6" fillId="0" borderId="0" xfId="165" applyFont="1" applyFill="1" applyBorder="1" applyAlignment="1">
      <alignment wrapText="1"/>
    </xf>
    <xf numFmtId="0" fontId="4" fillId="0" borderId="0" xfId="165" applyFont="1" applyFill="1" applyBorder="1" applyAlignment="1">
      <alignment wrapText="1"/>
    </xf>
    <xf numFmtId="0" fontId="2" fillId="0" borderId="0" xfId="165" applyFont="1" applyFill="1" applyAlignment="1">
      <alignment horizontal="center" wrapText="1"/>
    </xf>
    <xf numFmtId="43" fontId="2" fillId="0" borderId="0" xfId="165" applyNumberFormat="1" applyFont="1" applyFill="1" applyAlignment="1">
      <alignment horizontal="center" wrapText="1"/>
    </xf>
    <xf numFmtId="43" fontId="2" fillId="0" borderId="0" xfId="165" applyNumberFormat="1" applyFont="1" applyFill="1" applyBorder="1" applyAlignment="1">
      <alignment wrapText="1"/>
    </xf>
    <xf numFmtId="0" fontId="2" fillId="0" borderId="0" xfId="165" applyFont="1" applyFill="1" applyAlignment="1">
      <alignment wrapText="1"/>
    </xf>
    <xf numFmtId="0" fontId="2" fillId="0" borderId="0" xfId="165" applyFont="1" applyFill="1" applyAlignment="1">
      <alignment horizontal="center" vertical="top" wrapText="1"/>
    </xf>
    <xf numFmtId="43" fontId="2" fillId="0" borderId="0" xfId="165" applyNumberFormat="1" applyFont="1" applyFill="1" applyAlignment="1">
      <alignment horizontal="right" wrapText="1"/>
    </xf>
    <xf numFmtId="175" fontId="2" fillId="0" borderId="0" xfId="165" applyNumberFormat="1" applyFont="1" applyFill="1" applyAlignment="1">
      <alignment horizontal="right" wrapText="1"/>
    </xf>
    <xf numFmtId="175" fontId="2" fillId="0" borderId="0" xfId="165" applyNumberFormat="1" applyFont="1" applyFill="1" applyAlignment="1">
      <alignment horizontal="center" wrapText="1"/>
    </xf>
    <xf numFmtId="43" fontId="2" fillId="0" borderId="0" xfId="165" applyNumberFormat="1" applyFont="1" applyFill="1" applyAlignment="1">
      <alignment wrapText="1"/>
    </xf>
    <xf numFmtId="0" fontId="2" fillId="0" borderId="0" xfId="240" applyFont="1" applyFill="1" applyBorder="1" applyAlignment="1">
      <alignment horizontal="center" vertical="center" wrapText="1"/>
    </xf>
    <xf numFmtId="0" fontId="2" fillId="0" borderId="7" xfId="165" applyFont="1" applyFill="1" applyBorder="1" applyAlignment="1">
      <alignment horizontal="left" vertical="center" wrapText="1"/>
    </xf>
    <xf numFmtId="0" fontId="2" fillId="0" borderId="0" xfId="165" applyFont="1" applyFill="1" applyBorder="1" applyAlignment="1">
      <alignment horizontal="left" vertical="center" wrapText="1"/>
    </xf>
    <xf numFmtId="175" fontId="2" fillId="0" borderId="0" xfId="165" applyNumberFormat="1" applyFont="1" applyFill="1" applyBorder="1" applyAlignment="1">
      <alignment wrapText="1"/>
    </xf>
    <xf numFmtId="0" fontId="2" fillId="0" borderId="3" xfId="165" applyFont="1" applyFill="1" applyBorder="1" applyAlignment="1">
      <alignment horizontal="right" vertical="center" wrapText="1"/>
    </xf>
    <xf numFmtId="0" fontId="2" fillId="0" borderId="3" xfId="261" applyFont="1" applyFill="1" applyBorder="1" applyAlignment="1">
      <alignment horizontal="center" vertical="center" wrapText="1"/>
    </xf>
    <xf numFmtId="175" fontId="40" fillId="0" borderId="3" xfId="157" quotePrefix="1" applyNumberFormat="1" applyFont="1" applyFill="1" applyBorder="1" applyAlignment="1">
      <alignment horizontal="center" vertical="center" wrapText="1"/>
    </xf>
    <xf numFmtId="171" fontId="2" fillId="0" borderId="3" xfId="165" applyNumberFormat="1" applyFont="1" applyFill="1" applyBorder="1" applyAlignment="1">
      <alignment horizontal="center" vertical="center" wrapText="1"/>
    </xf>
    <xf numFmtId="0" fontId="2" fillId="0" borderId="0" xfId="165" quotePrefix="1" applyFont="1" applyFill="1" applyBorder="1" applyAlignment="1">
      <alignment horizontal="center" vertical="center" wrapText="1"/>
    </xf>
    <xf numFmtId="43" fontId="2" fillId="0" borderId="3" xfId="165" quotePrefix="1" applyNumberFormat="1" applyFont="1" applyFill="1" applyBorder="1" applyAlignment="1">
      <alignment horizontal="center" vertical="center" wrapText="1"/>
    </xf>
    <xf numFmtId="175" fontId="40" fillId="0" borderId="7" xfId="157" quotePrefix="1" applyNumberFormat="1" applyFont="1" applyFill="1" applyBorder="1" applyAlignment="1">
      <alignment horizontal="center" vertical="center" wrapText="1"/>
    </xf>
    <xf numFmtId="43" fontId="4" fillId="0" borderId="0" xfId="165" applyNumberFormat="1" applyFont="1" applyFill="1" applyBorder="1" applyAlignment="1">
      <alignment vertical="top" wrapText="1"/>
    </xf>
    <xf numFmtId="171" fontId="5" fillId="4" borderId="3" xfId="49" applyFont="1" applyFill="1" applyBorder="1" applyAlignment="1">
      <alignment horizontal="center" vertical="center" wrapText="1"/>
    </xf>
    <xf numFmtId="0" fontId="5" fillId="0" borderId="0" xfId="165" applyFont="1" applyFill="1" applyBorder="1" applyAlignment="1">
      <alignment horizontal="center" vertical="top" wrapText="1"/>
    </xf>
    <xf numFmtId="1" fontId="8" fillId="0" borderId="0" xfId="165" applyNumberFormat="1" applyFont="1" applyFill="1" applyAlignment="1">
      <alignment horizontal="center" vertical="center" wrapText="1"/>
    </xf>
    <xf numFmtId="1" fontId="10" fillId="0" borderId="0" xfId="165" applyNumberFormat="1" applyFont="1" applyFill="1" applyAlignment="1">
      <alignment horizontal="center" vertical="center" wrapText="1"/>
    </xf>
    <xf numFmtId="0" fontId="40" fillId="4" borderId="3" xfId="157" applyFont="1" applyFill="1" applyBorder="1" applyAlignment="1">
      <alignment horizontal="center" vertical="center" wrapText="1"/>
    </xf>
    <xf numFmtId="3" fontId="44" fillId="4" borderId="3" xfId="157" applyNumberFormat="1" applyFont="1" applyFill="1" applyBorder="1" applyAlignment="1">
      <alignment horizontal="center" vertical="center" wrapText="1"/>
    </xf>
    <xf numFmtId="177" fontId="2" fillId="0" borderId="3" xfId="165" applyNumberFormat="1" applyFont="1" applyFill="1" applyBorder="1" applyAlignment="1">
      <alignment horizontal="center" vertical="center" wrapText="1"/>
    </xf>
    <xf numFmtId="176" fontId="5" fillId="0" borderId="3" xfId="165" applyNumberFormat="1" applyFont="1" applyFill="1" applyBorder="1" applyAlignment="1">
      <alignment horizontal="center" vertical="center" wrapText="1"/>
    </xf>
    <xf numFmtId="171" fontId="4" fillId="0" borderId="3" xfId="49" applyFont="1" applyFill="1" applyBorder="1" applyAlignment="1">
      <alignment horizontal="center" vertical="center" wrapText="1"/>
    </xf>
    <xf numFmtId="0" fontId="70" fillId="0" borderId="3" xfId="157" applyFont="1" applyFill="1" applyBorder="1" applyAlignment="1">
      <alignment wrapText="1"/>
    </xf>
    <xf numFmtId="0" fontId="70" fillId="0" borderId="3" xfId="157" applyFont="1" applyFill="1" applyBorder="1" applyAlignment="1">
      <alignment horizontal="center" vertical="center" wrapText="1"/>
    </xf>
    <xf numFmtId="0" fontId="70" fillId="0" borderId="3" xfId="157" quotePrefix="1" applyFont="1" applyFill="1" applyBorder="1" applyAlignment="1">
      <alignment horizontal="center" vertical="center" wrapText="1"/>
    </xf>
    <xf numFmtId="0" fontId="71" fillId="0" borderId="3" xfId="157" applyFont="1" applyFill="1" applyBorder="1" applyAlignment="1">
      <alignment horizontal="center" vertical="center" wrapText="1"/>
    </xf>
    <xf numFmtId="0" fontId="70" fillId="0" borderId="7" xfId="157" applyFont="1" applyFill="1" applyBorder="1" applyAlignment="1">
      <alignment horizontal="center" vertical="center" wrapText="1"/>
    </xf>
    <xf numFmtId="0" fontId="70" fillId="0" borderId="0" xfId="157" applyFont="1" applyFill="1" applyBorder="1" applyAlignment="1">
      <alignment wrapText="1"/>
    </xf>
    <xf numFmtId="0" fontId="70" fillId="4" borderId="3" xfId="157" applyFont="1" applyFill="1" applyBorder="1" applyAlignment="1">
      <alignment horizontal="center" vertical="center" wrapText="1"/>
    </xf>
    <xf numFmtId="43" fontId="70" fillId="0" borderId="3" xfId="52" applyNumberFormat="1" applyFont="1" applyFill="1" applyBorder="1" applyAlignment="1">
      <alignment horizontal="center" vertical="center" wrapText="1"/>
    </xf>
    <xf numFmtId="0" fontId="70" fillId="0" borderId="7" xfId="157" applyFont="1" applyFill="1" applyBorder="1" applyAlignment="1">
      <alignment horizontal="left" vertical="center" wrapText="1"/>
    </xf>
    <xf numFmtId="0" fontId="70" fillId="0" borderId="0" xfId="157" applyFont="1" applyFill="1" applyBorder="1" applyAlignment="1">
      <alignment horizontal="left" vertical="center" wrapText="1"/>
    </xf>
    <xf numFmtId="199" fontId="5" fillId="0" borderId="3" xfId="49" applyNumberFormat="1" applyFont="1" applyFill="1" applyBorder="1" applyAlignment="1">
      <alignment horizontal="right" vertical="center" wrapText="1"/>
    </xf>
    <xf numFmtId="1" fontId="42" fillId="4" borderId="0" xfId="157" applyNumberFormat="1" applyFont="1" applyFill="1" applyAlignment="1">
      <alignment horizontal="center" vertical="center" wrapText="1"/>
    </xf>
    <xf numFmtId="0" fontId="5" fillId="4" borderId="10" xfId="157" applyFont="1" applyFill="1" applyBorder="1" applyAlignment="1">
      <alignment horizontal="center" vertical="center" wrapText="1"/>
    </xf>
    <xf numFmtId="0" fontId="5" fillId="4" borderId="3" xfId="157" applyFont="1" applyFill="1" applyBorder="1" applyAlignment="1">
      <alignment horizontal="center" vertical="center" wrapText="1"/>
    </xf>
    <xf numFmtId="175" fontId="5" fillId="4" borderId="3" xfId="157" applyNumberFormat="1" applyFont="1" applyFill="1" applyBorder="1" applyAlignment="1">
      <alignment horizontal="center" vertical="center" wrapText="1"/>
    </xf>
    <xf numFmtId="0" fontId="5" fillId="4" borderId="11" xfId="157" applyFont="1" applyFill="1" applyBorder="1" applyAlignment="1">
      <alignment horizontal="center" vertical="center" wrapText="1"/>
    </xf>
    <xf numFmtId="0" fontId="5" fillId="4" borderId="12" xfId="157" applyFont="1" applyFill="1" applyBorder="1" applyAlignment="1">
      <alignment horizontal="center" vertical="center" wrapText="1"/>
    </xf>
    <xf numFmtId="0" fontId="5" fillId="4" borderId="7" xfId="157" applyFont="1" applyFill="1" applyBorder="1" applyAlignment="1">
      <alignment horizontal="center" vertical="center" wrapText="1"/>
    </xf>
    <xf numFmtId="1" fontId="46" fillId="4" borderId="0" xfId="157" applyNumberFormat="1" applyFont="1" applyFill="1" applyAlignment="1">
      <alignment horizontal="center" vertical="center" wrapText="1"/>
    </xf>
    <xf numFmtId="1" fontId="42" fillId="4" borderId="0" xfId="157" applyNumberFormat="1" applyFont="1" applyFill="1" applyAlignment="1">
      <alignment horizontal="center" vertical="top" wrapText="1"/>
    </xf>
    <xf numFmtId="0" fontId="45" fillId="4" borderId="0" xfId="157" applyFont="1" applyFill="1" applyAlignment="1">
      <alignment horizontal="center" vertical="center" wrapText="1"/>
    </xf>
    <xf numFmtId="0" fontId="2" fillId="0" borderId="3" xfId="260" applyFont="1" applyFill="1" applyBorder="1" applyAlignment="1">
      <alignment horizontal="center" vertical="center" wrapText="1"/>
    </xf>
    <xf numFmtId="0" fontId="2" fillId="0" borderId="13" xfId="165" applyFont="1" applyFill="1" applyBorder="1" applyAlignment="1">
      <alignment wrapText="1"/>
    </xf>
    <xf numFmtId="0" fontId="2" fillId="0" borderId="14" xfId="165" applyFont="1" applyFill="1" applyBorder="1" applyAlignment="1">
      <alignment horizontal="center" vertical="center" wrapText="1"/>
    </xf>
    <xf numFmtId="171" fontId="2" fillId="0" borderId="0" xfId="165" applyNumberFormat="1" applyFont="1" applyFill="1" applyBorder="1" applyAlignment="1">
      <alignment wrapText="1"/>
    </xf>
    <xf numFmtId="171" fontId="2" fillId="0" borderId="0" xfId="49" applyFont="1" applyFill="1" applyAlignment="1">
      <alignment horizontal="center" wrapText="1"/>
    </xf>
    <xf numFmtId="171" fontId="2" fillId="0" borderId="0" xfId="49" applyFont="1" applyFill="1" applyBorder="1" applyAlignment="1">
      <alignment wrapText="1"/>
    </xf>
    <xf numFmtId="171" fontId="5" fillId="0" borderId="0" xfId="165" applyNumberFormat="1" applyFont="1" applyFill="1" applyBorder="1" applyAlignment="1">
      <alignment wrapText="1"/>
    </xf>
    <xf numFmtId="171" fontId="5" fillId="0" borderId="3" xfId="49" applyFont="1" applyFill="1" applyBorder="1" applyAlignment="1">
      <alignment horizontal="right" vertical="center" wrapText="1"/>
    </xf>
    <xf numFmtId="171" fontId="2" fillId="0" borderId="3" xfId="49" applyNumberFormat="1" applyFont="1" applyFill="1" applyBorder="1" applyAlignment="1">
      <alignment horizontal="right" vertical="center" wrapText="1"/>
    </xf>
    <xf numFmtId="171" fontId="2" fillId="0" borderId="3" xfId="49" applyNumberFormat="1" applyFont="1" applyFill="1" applyBorder="1" applyAlignment="1" applyProtection="1">
      <alignment horizontal="right" vertical="center" wrapText="1" readingOrder="1"/>
      <protection locked="0"/>
    </xf>
    <xf numFmtId="43" fontId="5" fillId="0" borderId="0" xfId="165" applyNumberFormat="1" applyFont="1" applyFill="1" applyBorder="1" applyAlignment="1">
      <alignment wrapText="1"/>
    </xf>
    <xf numFmtId="0" fontId="2" fillId="0" borderId="0" xfId="165" applyFont="1" applyFill="1" applyBorder="1" applyAlignment="1">
      <alignment horizontal="right" wrapText="1"/>
    </xf>
    <xf numFmtId="43" fontId="2" fillId="0" borderId="3" xfId="157" applyNumberFormat="1" applyFont="1" applyFill="1" applyBorder="1" applyAlignment="1">
      <alignment horizontal="center" vertical="center" wrapText="1"/>
    </xf>
    <xf numFmtId="171" fontId="5" fillId="0" borderId="0" xfId="49" applyFont="1" applyFill="1" applyBorder="1" applyAlignment="1">
      <alignment horizontal="center" wrapText="1"/>
    </xf>
    <xf numFmtId="0" fontId="4" fillId="6" borderId="3" xfId="165" applyFont="1" applyFill="1" applyBorder="1" applyAlignment="1">
      <alignment horizontal="center" vertical="center" wrapText="1"/>
    </xf>
    <xf numFmtId="175" fontId="4" fillId="6" borderId="3" xfId="52" applyNumberFormat="1" applyFont="1" applyFill="1" applyBorder="1" applyAlignment="1">
      <alignment horizontal="center" vertical="center" wrapText="1"/>
    </xf>
    <xf numFmtId="0" fontId="4" fillId="6" borderId="10" xfId="165" applyFont="1" applyFill="1" applyBorder="1" applyAlignment="1">
      <alignment horizontal="center" vertical="center" wrapText="1"/>
    </xf>
    <xf numFmtId="0" fontId="4" fillId="6" borderId="0" xfId="165" applyFont="1" applyFill="1" applyBorder="1" applyAlignment="1">
      <alignment horizontal="center" vertical="center" wrapText="1"/>
    </xf>
    <xf numFmtId="0" fontId="4" fillId="6" borderId="11" xfId="165" applyFont="1" applyFill="1" applyBorder="1" applyAlignment="1">
      <alignment horizontal="center" vertical="center" wrapText="1"/>
    </xf>
    <xf numFmtId="43" fontId="4" fillId="6" borderId="7" xfId="52" applyFont="1" applyFill="1" applyBorder="1" applyAlignment="1">
      <alignment horizontal="center" vertical="center" wrapText="1"/>
    </xf>
    <xf numFmtId="0" fontId="2" fillId="6" borderId="3" xfId="165" applyFont="1" applyFill="1" applyBorder="1" applyAlignment="1">
      <alignment horizontal="center" wrapText="1"/>
    </xf>
    <xf numFmtId="171" fontId="4" fillId="6" borderId="3" xfId="49" applyNumberFormat="1" applyFont="1" applyFill="1" applyBorder="1" applyAlignment="1">
      <alignment horizontal="center" vertical="center" wrapText="1"/>
    </xf>
    <xf numFmtId="0" fontId="6" fillId="6" borderId="3" xfId="165" applyFont="1" applyFill="1" applyBorder="1" applyAlignment="1">
      <alignment wrapText="1"/>
    </xf>
    <xf numFmtId="0" fontId="6" fillId="6" borderId="3" xfId="165" applyFont="1" applyFill="1" applyBorder="1" applyAlignment="1">
      <alignment horizontal="center" wrapText="1"/>
    </xf>
    <xf numFmtId="43" fontId="6" fillId="6" borderId="3" xfId="165" applyNumberFormat="1" applyFont="1" applyFill="1" applyBorder="1" applyAlignment="1">
      <alignment horizontal="center" wrapText="1"/>
    </xf>
    <xf numFmtId="0" fontId="6" fillId="6" borderId="3" xfId="165" applyFont="1" applyFill="1" applyBorder="1" applyAlignment="1">
      <alignment horizontal="center" vertical="center" wrapText="1"/>
    </xf>
    <xf numFmtId="175" fontId="72" fillId="6" borderId="3" xfId="52" applyNumberFormat="1" applyFont="1" applyFill="1" applyBorder="1" applyAlignment="1">
      <alignment horizontal="center" vertical="center" wrapText="1"/>
    </xf>
    <xf numFmtId="171" fontId="2" fillId="4" borderId="3" xfId="49" applyNumberFormat="1" applyFont="1" applyFill="1" applyBorder="1" applyAlignment="1">
      <alignment horizontal="right" vertical="center" wrapText="1"/>
    </xf>
    <xf numFmtId="177" fontId="2" fillId="4" borderId="3" xfId="165" applyNumberFormat="1" applyFont="1" applyFill="1" applyBorder="1" applyAlignment="1">
      <alignment horizontal="center" vertical="center" wrapText="1"/>
    </xf>
    <xf numFmtId="171" fontId="5" fillId="0" borderId="3" xfId="49" applyNumberFormat="1" applyFont="1" applyFill="1" applyBorder="1" applyAlignment="1">
      <alignment horizontal="right" vertical="center" wrapText="1"/>
    </xf>
    <xf numFmtId="0" fontId="2" fillId="0" borderId="3" xfId="165" applyFont="1" applyFill="1" applyBorder="1" applyAlignment="1">
      <alignment horizontal="center" vertical="center" wrapText="1"/>
    </xf>
    <xf numFmtId="0" fontId="5" fillId="0" borderId="3" xfId="165" applyFont="1" applyFill="1" applyBorder="1" applyAlignment="1">
      <alignment horizontal="center" vertical="center" wrapText="1"/>
    </xf>
    <xf numFmtId="0" fontId="5" fillId="0" borderId="12" xfId="165" applyFont="1" applyFill="1" applyBorder="1" applyAlignment="1">
      <alignment horizontal="center" vertical="center" wrapText="1"/>
    </xf>
    <xf numFmtId="0" fontId="6" fillId="0" borderId="0" xfId="165" applyFont="1" applyFill="1" applyBorder="1" applyAlignment="1">
      <alignment horizontal="center" vertical="center" wrapText="1"/>
    </xf>
    <xf numFmtId="0" fontId="40" fillId="4" borderId="3" xfId="157" applyFont="1" applyFill="1" applyBorder="1" applyAlignment="1">
      <alignment horizontal="center" vertical="center" wrapText="1"/>
    </xf>
    <xf numFmtId="0" fontId="44" fillId="4" borderId="3" xfId="157" applyFont="1" applyFill="1" applyBorder="1" applyAlignment="1">
      <alignment horizontal="left" vertical="center" wrapText="1"/>
    </xf>
    <xf numFmtId="0" fontId="40" fillId="4" borderId="3" xfId="156" applyFont="1" applyFill="1" applyBorder="1" applyAlignment="1">
      <alignment horizontal="center" vertical="center" wrapText="1"/>
    </xf>
    <xf numFmtId="0" fontId="40" fillId="4" borderId="3" xfId="222" applyFont="1" applyFill="1" applyBorder="1" applyAlignment="1">
      <alignment horizontal="center" vertical="center" wrapText="1"/>
    </xf>
    <xf numFmtId="0" fontId="44" fillId="4" borderId="3" xfId="157" applyFont="1" applyFill="1" applyBorder="1" applyAlignment="1">
      <alignment horizontal="center" vertical="center" wrapText="1"/>
    </xf>
    <xf numFmtId="0" fontId="44" fillId="4" borderId="3" xfId="286" applyFont="1" applyFill="1" applyBorder="1" applyAlignment="1">
      <alignment horizontal="center" vertical="center" wrapText="1"/>
    </xf>
    <xf numFmtId="0" fontId="40" fillId="4" borderId="0" xfId="157" applyFont="1" applyFill="1" applyBorder="1" applyAlignment="1">
      <alignment horizontal="center" vertical="top" wrapText="1"/>
    </xf>
    <xf numFmtId="0" fontId="40" fillId="4" borderId="3" xfId="222" applyFont="1" applyFill="1" applyBorder="1" applyAlignment="1">
      <alignment horizontal="center"/>
    </xf>
    <xf numFmtId="0" fontId="40" fillId="4" borderId="0" xfId="157" applyFont="1" applyFill="1" applyBorder="1" applyAlignment="1">
      <alignment horizontal="center" wrapText="1"/>
    </xf>
    <xf numFmtId="0" fontId="40" fillId="4" borderId="0" xfId="157" applyFont="1" applyFill="1" applyAlignment="1">
      <alignment horizontal="center" wrapText="1"/>
    </xf>
    <xf numFmtId="0" fontId="40" fillId="4" borderId="3" xfId="157" applyFont="1" applyFill="1" applyBorder="1" applyAlignment="1">
      <alignment horizontal="center" wrapText="1"/>
    </xf>
    <xf numFmtId="0" fontId="44" fillId="4" borderId="9" xfId="157" applyFont="1" applyFill="1" applyBorder="1" applyAlignment="1">
      <alignment horizontal="center" vertical="top" wrapText="1"/>
    </xf>
    <xf numFmtId="43" fontId="2" fillId="0" borderId="0" xfId="165" applyNumberFormat="1" applyFont="1" applyFill="1" applyBorder="1" applyAlignment="1">
      <alignment horizontal="center" wrapText="1"/>
    </xf>
    <xf numFmtId="0" fontId="6" fillId="0" borderId="3" xfId="157" applyFont="1" applyFill="1" applyBorder="1" applyAlignment="1">
      <alignment horizontal="center" vertical="center" wrapText="1"/>
    </xf>
    <xf numFmtId="43" fontId="2" fillId="0" borderId="3" xfId="157" quotePrefix="1" applyNumberFormat="1" applyFont="1" applyFill="1" applyBorder="1" applyAlignment="1">
      <alignment horizontal="center" vertical="center" wrapText="1"/>
    </xf>
    <xf numFmtId="0" fontId="13" fillId="0" borderId="3" xfId="157" applyFont="1" applyFill="1" applyBorder="1" applyAlignment="1">
      <alignment horizontal="center" vertical="center" wrapText="1"/>
    </xf>
    <xf numFmtId="175" fontId="2" fillId="0" borderId="3" xfId="165" applyNumberFormat="1" applyFont="1" applyFill="1" applyBorder="1" applyAlignment="1">
      <alignment horizontal="right" wrapText="1"/>
    </xf>
    <xf numFmtId="43" fontId="2" fillId="0" borderId="0" xfId="52" applyNumberFormat="1" applyFont="1" applyFill="1" applyBorder="1" applyAlignment="1">
      <alignment horizontal="right" vertical="center" wrapText="1"/>
    </xf>
    <xf numFmtId="0" fontId="6" fillId="0" borderId="10" xfId="165" applyFont="1" applyFill="1" applyBorder="1" applyAlignment="1">
      <alignment horizontal="center" vertical="center" wrapText="1"/>
    </xf>
    <xf numFmtId="43" fontId="2" fillId="0" borderId="3" xfId="52" applyNumberFormat="1" applyFont="1" applyFill="1" applyBorder="1" applyAlignment="1">
      <alignment horizontal="center" vertical="center" wrapText="1"/>
    </xf>
    <xf numFmtId="0" fontId="5" fillId="0" borderId="7" xfId="165" applyFont="1" applyFill="1" applyBorder="1" applyAlignment="1">
      <alignment horizontal="center" wrapText="1"/>
    </xf>
    <xf numFmtId="199" fontId="2" fillId="4" borderId="3" xfId="49" applyNumberFormat="1" applyFont="1" applyFill="1" applyBorder="1" applyAlignment="1">
      <alignment horizontal="right" vertical="center" wrapText="1"/>
    </xf>
    <xf numFmtId="0" fontId="2" fillId="0" borderId="3" xfId="157" applyFont="1" applyFill="1" applyBorder="1" applyAlignment="1">
      <alignment horizontal="right" vertical="center" wrapText="1"/>
    </xf>
    <xf numFmtId="43" fontId="2" fillId="0" borderId="3" xfId="127" applyNumberFormat="1" applyFont="1" applyFill="1" applyBorder="1" applyAlignment="1">
      <alignment horizontal="right" vertical="center" wrapText="1"/>
    </xf>
    <xf numFmtId="199" fontId="4" fillId="6" borderId="3" xfId="49" applyNumberFormat="1" applyFont="1" applyFill="1" applyBorder="1" applyAlignment="1">
      <alignment horizontal="right" vertical="center" wrapText="1"/>
    </xf>
    <xf numFmtId="171" fontId="4" fillId="6" borderId="3" xfId="49" applyNumberFormat="1" applyFont="1" applyFill="1" applyBorder="1" applyAlignment="1">
      <alignment horizontal="right" vertical="center" wrapText="1"/>
    </xf>
    <xf numFmtId="199" fontId="5" fillId="6" borderId="3" xfId="49" applyNumberFormat="1" applyFont="1" applyFill="1" applyBorder="1" applyAlignment="1">
      <alignment horizontal="right" vertical="center" wrapText="1"/>
    </xf>
    <xf numFmtId="0" fontId="5" fillId="6" borderId="3" xfId="165" applyFont="1" applyFill="1" applyBorder="1" applyAlignment="1">
      <alignment horizontal="center" vertical="center" wrapText="1"/>
    </xf>
    <xf numFmtId="0" fontId="5" fillId="7" borderId="3" xfId="165" applyFont="1" applyFill="1" applyBorder="1" applyAlignment="1">
      <alignment horizontal="center" vertical="center" wrapText="1"/>
    </xf>
    <xf numFmtId="1" fontId="5" fillId="7" borderId="3" xfId="165" applyNumberFormat="1" applyFont="1" applyFill="1" applyBorder="1" applyAlignment="1">
      <alignment horizontal="center" vertical="center" wrapText="1"/>
    </xf>
    <xf numFmtId="199" fontId="5" fillId="7" borderId="3" xfId="49" applyNumberFormat="1" applyFont="1" applyFill="1" applyBorder="1" applyAlignment="1">
      <alignment horizontal="right" vertical="center" wrapText="1"/>
    </xf>
    <xf numFmtId="171" fontId="5" fillId="7" borderId="3" xfId="49" applyFont="1" applyFill="1" applyBorder="1" applyAlignment="1">
      <alignment horizontal="right" vertical="center" wrapText="1"/>
    </xf>
    <xf numFmtId="0" fontId="5" fillId="7" borderId="3" xfId="165" applyFont="1" applyFill="1" applyBorder="1" applyAlignment="1">
      <alignment horizontal="left" vertical="center" wrapText="1"/>
    </xf>
    <xf numFmtId="175" fontId="5" fillId="7" borderId="3" xfId="52" applyNumberFormat="1" applyFont="1" applyFill="1" applyBorder="1" applyAlignment="1">
      <alignment horizontal="center" vertical="center" wrapText="1"/>
    </xf>
    <xf numFmtId="0" fontId="5" fillId="7" borderId="3" xfId="165" applyFont="1" applyFill="1" applyBorder="1" applyAlignment="1">
      <alignment wrapText="1"/>
    </xf>
    <xf numFmtId="0" fontId="4" fillId="7" borderId="3" xfId="165" applyFont="1" applyFill="1" applyBorder="1" applyAlignment="1">
      <alignment horizontal="center" vertical="center" wrapText="1"/>
    </xf>
    <xf numFmtId="0" fontId="5" fillId="8" borderId="3" xfId="165" applyFont="1" applyFill="1" applyBorder="1" applyAlignment="1">
      <alignment horizontal="center" vertical="center" wrapText="1"/>
    </xf>
    <xf numFmtId="199" fontId="4" fillId="8" borderId="3" xfId="49" applyNumberFormat="1" applyFont="1" applyFill="1" applyBorder="1" applyAlignment="1">
      <alignment horizontal="right" vertical="center" wrapText="1"/>
    </xf>
    <xf numFmtId="171" fontId="4" fillId="8" borderId="3" xfId="49" applyNumberFormat="1" applyFont="1" applyFill="1" applyBorder="1" applyAlignment="1">
      <alignment horizontal="right" vertical="center" wrapText="1"/>
    </xf>
    <xf numFmtId="0" fontId="4" fillId="8" borderId="3" xfId="165" applyFont="1" applyFill="1" applyBorder="1" applyAlignment="1">
      <alignment horizontal="center" vertical="center" wrapText="1"/>
    </xf>
    <xf numFmtId="175" fontId="4" fillId="8" borderId="3" xfId="52" applyNumberFormat="1" applyFont="1" applyFill="1" applyBorder="1" applyAlignment="1">
      <alignment horizontal="center" vertical="center" wrapText="1"/>
    </xf>
    <xf numFmtId="177" fontId="2" fillId="4" borderId="3" xfId="127" applyNumberFormat="1" applyFont="1" applyFill="1" applyBorder="1" applyAlignment="1" applyProtection="1">
      <alignment horizontal="center" vertical="center" wrapText="1" readingOrder="1"/>
      <protection locked="0"/>
    </xf>
    <xf numFmtId="171" fontId="2" fillId="4" borderId="3" xfId="49" applyFont="1" applyFill="1" applyBorder="1" applyAlignment="1">
      <alignment horizontal="right" vertical="center" wrapText="1"/>
    </xf>
    <xf numFmtId="177" fontId="2" fillId="4" borderId="7" xfId="127" applyNumberFormat="1" applyFont="1" applyFill="1" applyBorder="1" applyAlignment="1" applyProtection="1">
      <alignment horizontal="center" vertical="center" wrapText="1" readingOrder="1"/>
      <protection locked="0"/>
    </xf>
    <xf numFmtId="199" fontId="2" fillId="4" borderId="0" xfId="165" applyNumberFormat="1" applyFont="1" applyFill="1" applyBorder="1" applyAlignment="1">
      <alignment horizontal="center" wrapText="1"/>
    </xf>
    <xf numFmtId="171" fontId="5" fillId="6" borderId="3" xfId="49" applyNumberFormat="1" applyFont="1" applyFill="1" applyBorder="1" applyAlignment="1">
      <alignment horizontal="right" vertical="center" wrapText="1"/>
    </xf>
    <xf numFmtId="0" fontId="4" fillId="8" borderId="0" xfId="165" applyFont="1" applyFill="1" applyBorder="1" applyAlignment="1">
      <alignment horizontal="center" vertical="center" wrapText="1"/>
    </xf>
    <xf numFmtId="0" fontId="4" fillId="8" borderId="10" xfId="165" applyFont="1" applyFill="1" applyBorder="1" applyAlignment="1">
      <alignment horizontal="center" vertical="center" wrapText="1"/>
    </xf>
    <xf numFmtId="0" fontId="4" fillId="8" borderId="11" xfId="165" applyFont="1" applyFill="1" applyBorder="1" applyAlignment="1">
      <alignment horizontal="center" vertical="center" wrapText="1"/>
    </xf>
    <xf numFmtId="43" fontId="4" fillId="8" borderId="7" xfId="52" applyFont="1" applyFill="1" applyBorder="1" applyAlignment="1">
      <alignment horizontal="center" vertical="center" wrapText="1"/>
    </xf>
    <xf numFmtId="43" fontId="4" fillId="8" borderId="0" xfId="52" applyFont="1" applyFill="1" applyBorder="1" applyAlignment="1">
      <alignment horizontal="center" vertical="center" wrapText="1"/>
    </xf>
    <xf numFmtId="0" fontId="4" fillId="8" borderId="0" xfId="165" applyFont="1" applyFill="1" applyBorder="1" applyAlignment="1">
      <alignment wrapText="1"/>
    </xf>
    <xf numFmtId="171" fontId="72" fillId="6" borderId="3" xfId="49" applyNumberFormat="1" applyFont="1" applyFill="1" applyBorder="1" applyAlignment="1">
      <alignment horizontal="center" vertical="center" wrapText="1"/>
    </xf>
    <xf numFmtId="0" fontId="6" fillId="0" borderId="11" xfId="165" applyFont="1" applyFill="1" applyBorder="1" applyAlignment="1">
      <alignment horizontal="center" vertical="center" wrapText="1"/>
    </xf>
    <xf numFmtId="175" fontId="73" fillId="7" borderId="3" xfId="52" applyNumberFormat="1" applyFont="1" applyFill="1" applyBorder="1" applyAlignment="1">
      <alignment horizontal="center" vertical="center" wrapText="1"/>
    </xf>
    <xf numFmtId="0" fontId="73" fillId="7" borderId="3" xfId="165" applyFont="1" applyFill="1" applyBorder="1" applyAlignment="1">
      <alignment horizontal="center" vertical="center" wrapText="1"/>
    </xf>
    <xf numFmtId="0" fontId="73" fillId="0" borderId="3" xfId="165" applyFont="1" applyFill="1" applyBorder="1" applyAlignment="1">
      <alignment horizontal="center" vertical="center" wrapText="1"/>
    </xf>
    <xf numFmtId="199" fontId="73" fillId="0" borderId="3" xfId="49" applyNumberFormat="1" applyFont="1" applyFill="1" applyBorder="1" applyAlignment="1">
      <alignment horizontal="center" vertical="center" wrapText="1"/>
    </xf>
    <xf numFmtId="176" fontId="74" fillId="0" borderId="3" xfId="52" applyNumberFormat="1" applyFont="1" applyFill="1" applyBorder="1" applyAlignment="1">
      <alignment horizontal="center" vertical="center" wrapText="1"/>
    </xf>
    <xf numFmtId="171" fontId="73" fillId="0" borderId="3" xfId="49" applyFont="1" applyFill="1" applyBorder="1" applyAlignment="1">
      <alignment horizontal="center" vertical="center" wrapText="1"/>
    </xf>
    <xf numFmtId="0" fontId="2" fillId="0" borderId="13" xfId="165" applyFont="1" applyFill="1" applyBorder="1" applyAlignment="1">
      <alignment horizontal="center" vertical="center" wrapText="1"/>
    </xf>
    <xf numFmtId="0" fontId="2" fillId="0" borderId="10" xfId="165" applyFont="1" applyFill="1" applyBorder="1" applyAlignment="1">
      <alignment horizontal="center" vertical="center" wrapText="1"/>
    </xf>
    <xf numFmtId="175" fontId="5" fillId="0" borderId="3" xfId="165" applyNumberFormat="1" applyFont="1" applyFill="1" applyBorder="1" applyAlignment="1">
      <alignment horizontal="center" vertical="center" wrapText="1"/>
    </xf>
    <xf numFmtId="0" fontId="2" fillId="4" borderId="3" xfId="165" applyFont="1" applyFill="1" applyBorder="1" applyAlignment="1">
      <alignment horizontal="center" vertical="center" wrapText="1"/>
    </xf>
    <xf numFmtId="0" fontId="5" fillId="4" borderId="3" xfId="165" applyFont="1" applyFill="1" applyBorder="1" applyAlignment="1">
      <alignment horizontal="center" vertical="center" wrapText="1"/>
    </xf>
    <xf numFmtId="0" fontId="2" fillId="4" borderId="3" xfId="260" applyFont="1" applyFill="1" applyBorder="1" applyAlignment="1">
      <alignment horizontal="center" vertical="center" wrapText="1"/>
    </xf>
    <xf numFmtId="43" fontId="2" fillId="0" borderId="3" xfId="165" applyNumberFormat="1" applyFont="1" applyFill="1" applyBorder="1" applyAlignment="1">
      <alignment horizontal="center" vertical="center" wrapText="1"/>
    </xf>
    <xf numFmtId="0" fontId="4" fillId="0" borderId="0" xfId="165" applyFont="1" applyFill="1" applyBorder="1" applyAlignment="1">
      <alignment horizontal="right" vertical="top" wrapText="1"/>
    </xf>
    <xf numFmtId="1" fontId="5" fillId="0" borderId="0" xfId="165" applyNumberFormat="1" applyFont="1" applyFill="1" applyAlignment="1">
      <alignment horizontal="right" vertical="top" wrapText="1"/>
    </xf>
    <xf numFmtId="199" fontId="2" fillId="4" borderId="0" xfId="165" applyNumberFormat="1" applyFont="1" applyFill="1" applyBorder="1" applyAlignment="1">
      <alignment horizontal="right" wrapText="1"/>
    </xf>
    <xf numFmtId="199" fontId="2" fillId="0" borderId="0" xfId="165" applyNumberFormat="1" applyFont="1" applyFill="1" applyBorder="1" applyAlignment="1">
      <alignment horizontal="right" wrapText="1"/>
    </xf>
    <xf numFmtId="0" fontId="2" fillId="0" borderId="0" xfId="165" applyFont="1" applyFill="1" applyAlignment="1">
      <alignment horizontal="right" wrapText="1"/>
    </xf>
    <xf numFmtId="0" fontId="40" fillId="4" borderId="3" xfId="156" applyFont="1" applyFill="1" applyBorder="1" applyAlignment="1">
      <alignment horizontal="center" vertical="center" wrapText="1"/>
    </xf>
    <xf numFmtId="0" fontId="40" fillId="4" borderId="3" xfId="222" applyFont="1" applyFill="1" applyBorder="1" applyAlignment="1">
      <alignment horizontal="center" vertical="center" wrapText="1"/>
    </xf>
    <xf numFmtId="0" fontId="44" fillId="4" borderId="3" xfId="157" applyFont="1" applyFill="1" applyBorder="1" applyAlignment="1">
      <alignment horizontal="center" vertical="center" wrapText="1"/>
    </xf>
    <xf numFmtId="3" fontId="44" fillId="4" borderId="3" xfId="157" applyNumberFormat="1" applyFont="1" applyFill="1" applyBorder="1" applyAlignment="1">
      <alignment horizontal="center" vertical="center" wrapText="1"/>
    </xf>
    <xf numFmtId="0" fontId="40" fillId="4" borderId="3" xfId="157" applyFont="1" applyFill="1" applyBorder="1" applyAlignment="1">
      <alignment horizontal="center" vertical="center" wrapText="1"/>
    </xf>
    <xf numFmtId="0" fontId="44" fillId="4" borderId="3" xfId="157" applyFont="1" applyFill="1" applyBorder="1" applyAlignment="1">
      <alignment horizontal="left" vertical="center" wrapText="1"/>
    </xf>
    <xf numFmtId="0" fontId="44" fillId="4" borderId="3" xfId="286" applyFont="1" applyFill="1" applyBorder="1" applyAlignment="1">
      <alignment horizontal="center" vertical="center" wrapText="1"/>
    </xf>
    <xf numFmtId="0" fontId="44" fillId="4" borderId="9" xfId="157" applyFont="1" applyFill="1" applyBorder="1" applyAlignment="1">
      <alignment horizontal="center" vertical="top" wrapText="1"/>
    </xf>
    <xf numFmtId="0" fontId="40" fillId="4" borderId="3" xfId="157" applyFont="1" applyFill="1" applyBorder="1" applyAlignment="1">
      <alignment horizontal="center" vertical="center" wrapText="1"/>
    </xf>
    <xf numFmtId="0" fontId="28" fillId="4" borderId="0" xfId="157" applyFont="1" applyFill="1" applyBorder="1" applyAlignment="1">
      <alignment wrapText="1"/>
    </xf>
    <xf numFmtId="1" fontId="42" fillId="4" borderId="0" xfId="157" applyNumberFormat="1" applyFont="1" applyFill="1" applyAlignment="1">
      <alignment vertical="top" wrapText="1"/>
    </xf>
    <xf numFmtId="0" fontId="28" fillId="4" borderId="0" xfId="157" applyFont="1" applyFill="1" applyBorder="1" applyAlignment="1">
      <alignment vertical="top" wrapText="1"/>
    </xf>
    <xf numFmtId="0" fontId="50" fillId="0" borderId="3" xfId="222" applyFont="1" applyFill="1" applyBorder="1" applyAlignment="1">
      <alignment horizontal="center" vertical="center" wrapText="1"/>
    </xf>
    <xf numFmtId="49" fontId="51" fillId="0" borderId="3" xfId="222" applyNumberFormat="1" applyFont="1" applyFill="1" applyBorder="1" applyAlignment="1">
      <alignment horizontal="center" vertical="center" wrapText="1"/>
    </xf>
    <xf numFmtId="0" fontId="50" fillId="9" borderId="3" xfId="222" applyFont="1" applyFill="1" applyBorder="1" applyAlignment="1">
      <alignment horizontal="center" vertical="center" wrapText="1"/>
    </xf>
    <xf numFmtId="0" fontId="50" fillId="9" borderId="3" xfId="222" applyFont="1" applyFill="1" applyBorder="1" applyAlignment="1">
      <alignment horizontal="left" vertical="center" wrapText="1"/>
    </xf>
    <xf numFmtId="0" fontId="41" fillId="0" borderId="0" xfId="157" applyFont="1" applyFill="1" applyBorder="1" applyAlignment="1">
      <alignment horizontal="center" vertical="center" wrapText="1"/>
    </xf>
    <xf numFmtId="0" fontId="50" fillId="10" borderId="3" xfId="222" applyFont="1" applyFill="1" applyBorder="1" applyAlignment="1">
      <alignment horizontal="center" vertical="center" wrapText="1"/>
    </xf>
    <xf numFmtId="0" fontId="50" fillId="10" borderId="3" xfId="222" applyFont="1" applyFill="1" applyBorder="1" applyAlignment="1">
      <alignment horizontal="left" vertical="center" wrapText="1"/>
    </xf>
    <xf numFmtId="0" fontId="52" fillId="0" borderId="3" xfId="222" applyFont="1" applyFill="1" applyBorder="1" applyAlignment="1">
      <alignment horizontal="center" vertical="center" wrapText="1"/>
    </xf>
    <xf numFmtId="0" fontId="52" fillId="0" borderId="3" xfId="222" applyFont="1" applyFill="1" applyBorder="1" applyAlignment="1">
      <alignment horizontal="left" vertical="center" wrapText="1"/>
    </xf>
    <xf numFmtId="0" fontId="1" fillId="0" borderId="0" xfId="157" applyFont="1"/>
    <xf numFmtId="0" fontId="53" fillId="0" borderId="0" xfId="222" applyFont="1" applyFill="1"/>
    <xf numFmtId="0" fontId="2" fillId="0" borderId="0" xfId="222" applyFont="1" applyFill="1"/>
    <xf numFmtId="0" fontId="28" fillId="4" borderId="0" xfId="157" applyFont="1" applyFill="1" applyBorder="1" applyAlignment="1">
      <alignment horizontal="left" wrapText="1"/>
    </xf>
    <xf numFmtId="0" fontId="28" fillId="4" borderId="0" xfId="157" applyFont="1" applyFill="1" applyBorder="1" applyAlignment="1">
      <alignment horizontal="center" wrapText="1"/>
    </xf>
    <xf numFmtId="0" fontId="28" fillId="4" borderId="0" xfId="157" applyFont="1" applyFill="1" applyBorder="1" applyAlignment="1">
      <alignment horizontal="center" vertical="top" wrapText="1"/>
    </xf>
    <xf numFmtId="3" fontId="28" fillId="4" borderId="0" xfId="157" applyNumberFormat="1" applyFont="1" applyFill="1" applyBorder="1" applyAlignment="1">
      <alignment horizontal="center" wrapText="1"/>
    </xf>
    <xf numFmtId="175" fontId="28" fillId="4" borderId="0" xfId="157" applyNumberFormat="1" applyFont="1" applyFill="1" applyBorder="1" applyAlignment="1">
      <alignment horizontal="center" wrapText="1"/>
    </xf>
    <xf numFmtId="43" fontId="28" fillId="4" borderId="0" xfId="157" applyNumberFormat="1" applyFont="1" applyFill="1" applyBorder="1" applyAlignment="1">
      <alignment horizontal="center" wrapText="1"/>
    </xf>
    <xf numFmtId="0" fontId="28" fillId="4" borderId="0" xfId="157" applyFont="1" applyFill="1" applyAlignment="1">
      <alignment horizontal="center" vertical="top" wrapText="1"/>
    </xf>
    <xf numFmtId="0" fontId="28" fillId="4" borderId="0" xfId="157" applyFont="1" applyFill="1" applyAlignment="1">
      <alignment horizontal="left" wrapText="1"/>
    </xf>
    <xf numFmtId="0" fontId="28" fillId="4" borderId="0" xfId="157" applyFont="1" applyFill="1" applyAlignment="1">
      <alignment horizontal="center" wrapText="1"/>
    </xf>
    <xf numFmtId="3" fontId="28" fillId="4" borderId="0" xfId="157" applyNumberFormat="1" applyFont="1" applyFill="1" applyAlignment="1">
      <alignment horizontal="center" wrapText="1"/>
    </xf>
    <xf numFmtId="175" fontId="28" fillId="4" borderId="0" xfId="157" applyNumberFormat="1" applyFont="1" applyFill="1" applyAlignment="1">
      <alignment horizontal="center" wrapText="1"/>
    </xf>
    <xf numFmtId="43" fontId="28" fillId="4" borderId="0" xfId="157" applyNumberFormat="1" applyFont="1" applyFill="1" applyAlignment="1">
      <alignment horizontal="center" wrapText="1"/>
    </xf>
    <xf numFmtId="0" fontId="28" fillId="4" borderId="0" xfId="157" applyFont="1" applyFill="1" applyAlignment="1">
      <alignment wrapText="1"/>
    </xf>
    <xf numFmtId="0" fontId="40" fillId="5" borderId="3" xfId="222" applyFont="1" applyFill="1" applyBorder="1" applyAlignment="1">
      <alignment horizontal="center" vertical="center" wrapText="1"/>
    </xf>
    <xf numFmtId="0" fontId="40" fillId="5" borderId="3" xfId="156" applyFont="1" applyFill="1" applyBorder="1" applyAlignment="1">
      <alignment horizontal="left" vertical="center" wrapText="1"/>
    </xf>
    <xf numFmtId="0" fontId="40" fillId="5" borderId="3" xfId="156" applyFont="1" applyFill="1" applyBorder="1" applyAlignment="1">
      <alignment horizontal="center" vertical="center" wrapText="1"/>
    </xf>
    <xf numFmtId="0" fontId="40" fillId="5" borderId="3" xfId="222" applyFont="1" applyFill="1" applyBorder="1" applyAlignment="1">
      <alignment horizontal="right" vertical="center" wrapText="1"/>
    </xf>
    <xf numFmtId="0" fontId="41" fillId="5" borderId="0" xfId="157" applyFont="1" applyFill="1" applyBorder="1" applyAlignment="1">
      <alignment horizontal="center" vertical="center" wrapText="1"/>
    </xf>
    <xf numFmtId="0" fontId="69" fillId="4" borderId="3" xfId="222" applyFont="1" applyFill="1" applyBorder="1" applyAlignment="1">
      <alignment horizontal="center" vertical="center" wrapText="1"/>
    </xf>
    <xf numFmtId="0" fontId="69" fillId="4" borderId="3" xfId="222" applyFont="1" applyFill="1" applyBorder="1" applyAlignment="1">
      <alignment horizontal="left" vertical="center" wrapText="1"/>
    </xf>
    <xf numFmtId="0" fontId="69" fillId="4" borderId="3" xfId="222" applyFont="1" applyFill="1" applyBorder="1" applyAlignment="1">
      <alignment horizontal="right"/>
    </xf>
    <xf numFmtId="0" fontId="69" fillId="4" borderId="3" xfId="286" applyFont="1" applyFill="1" applyBorder="1" applyAlignment="1">
      <alignment horizontal="right" vertical="center" wrapText="1"/>
    </xf>
    <xf numFmtId="0" fontId="69" fillId="4" borderId="3" xfId="222" applyFont="1" applyFill="1" applyBorder="1" applyAlignment="1">
      <alignment horizontal="center"/>
    </xf>
    <xf numFmtId="0" fontId="75" fillId="4" borderId="0" xfId="157" applyFont="1" applyFill="1" applyBorder="1" applyAlignment="1">
      <alignment horizontal="center" vertical="center" wrapText="1"/>
    </xf>
    <xf numFmtId="0" fontId="40" fillId="5" borderId="3" xfId="286" applyFont="1" applyFill="1" applyBorder="1" applyAlignment="1" applyProtection="1">
      <alignment horizontal="right" vertical="center" wrapText="1"/>
      <protection locked="0"/>
    </xf>
    <xf numFmtId="2" fontId="69" fillId="4" borderId="3" xfId="286" applyNumberFormat="1" applyFont="1" applyFill="1" applyBorder="1" applyAlignment="1">
      <alignment horizontal="right" vertical="center" wrapText="1"/>
    </xf>
    <xf numFmtId="0" fontId="69" fillId="4" borderId="3" xfId="157" applyFont="1" applyFill="1" applyBorder="1" applyAlignment="1">
      <alignment horizontal="right" vertical="center" wrapText="1"/>
    </xf>
    <xf numFmtId="0" fontId="69" fillId="4" borderId="0" xfId="157" applyFont="1" applyFill="1" applyBorder="1" applyAlignment="1">
      <alignment wrapText="1"/>
    </xf>
    <xf numFmtId="0" fontId="40" fillId="5" borderId="3" xfId="157" applyFont="1" applyFill="1" applyBorder="1" applyAlignment="1">
      <alignment horizontal="center" vertical="center" wrapText="1"/>
    </xf>
    <xf numFmtId="0" fontId="40" fillId="5" borderId="3" xfId="222" applyFont="1" applyFill="1" applyBorder="1" applyAlignment="1">
      <alignment vertical="center" wrapText="1"/>
    </xf>
    <xf numFmtId="0" fontId="40" fillId="5" borderId="3" xfId="157" applyFont="1" applyFill="1" applyBorder="1" applyAlignment="1">
      <alignment horizontal="right" vertical="center" wrapText="1"/>
    </xf>
    <xf numFmtId="0" fontId="40" fillId="5" borderId="0" xfId="157" applyFont="1" applyFill="1" applyBorder="1" applyAlignment="1">
      <alignment wrapText="1"/>
    </xf>
    <xf numFmtId="0" fontId="40" fillId="0" borderId="3" xfId="222" applyFont="1" applyFill="1" applyBorder="1" applyAlignment="1">
      <alignment vertical="center" wrapText="1"/>
    </xf>
    <xf numFmtId="0" fontId="40" fillId="0" borderId="3" xfId="222" applyFont="1" applyFill="1" applyBorder="1" applyAlignment="1">
      <alignment horizontal="center" vertical="center" wrapText="1"/>
    </xf>
    <xf numFmtId="2" fontId="40" fillId="0" borderId="3" xfId="286" applyNumberFormat="1" applyFont="1" applyFill="1" applyBorder="1" applyAlignment="1">
      <alignment horizontal="right" vertical="center" wrapText="1"/>
    </xf>
    <xf numFmtId="0" fontId="40" fillId="0" borderId="3" xfId="157" applyFont="1" applyFill="1" applyBorder="1" applyAlignment="1">
      <alignment horizontal="right" vertical="center" wrapText="1"/>
    </xf>
    <xf numFmtId="0" fontId="40" fillId="0" borderId="0" xfId="157" applyFont="1" applyFill="1" applyBorder="1" applyAlignment="1">
      <alignment wrapText="1"/>
    </xf>
    <xf numFmtId="199" fontId="40" fillId="5" borderId="3" xfId="130" applyNumberFormat="1" applyFont="1" applyFill="1" applyBorder="1" applyAlignment="1">
      <alignment horizontal="center" vertical="center" wrapText="1"/>
    </xf>
    <xf numFmtId="0" fontId="40" fillId="5" borderId="3" xfId="222" applyFont="1" applyFill="1" applyBorder="1" applyAlignment="1">
      <alignment horizontal="right"/>
    </xf>
    <xf numFmtId="0" fontId="40" fillId="5" borderId="3" xfId="157" applyFont="1" applyFill="1" applyBorder="1" applyAlignment="1">
      <alignment horizontal="right" wrapText="1"/>
    </xf>
    <xf numFmtId="0" fontId="44" fillId="11" borderId="3" xfId="157" applyFont="1" applyFill="1" applyBorder="1" applyAlignment="1">
      <alignment horizontal="center" vertical="center" wrapText="1"/>
    </xf>
    <xf numFmtId="0" fontId="44" fillId="11" borderId="3" xfId="157" applyFont="1" applyFill="1" applyBorder="1" applyAlignment="1">
      <alignment horizontal="left" vertical="center" wrapText="1"/>
    </xf>
    <xf numFmtId="0" fontId="41" fillId="11" borderId="0" xfId="157" applyFont="1" applyFill="1" applyBorder="1" applyAlignment="1">
      <alignment horizontal="center" vertical="center" wrapText="1"/>
    </xf>
    <xf numFmtId="0" fontId="69" fillId="4" borderId="3" xfId="156" applyFont="1" applyFill="1" applyBorder="1" applyAlignment="1">
      <alignment horizontal="left" vertical="center" wrapText="1"/>
    </xf>
    <xf numFmtId="0" fontId="69" fillId="4" borderId="3" xfId="156" applyFont="1" applyFill="1" applyBorder="1" applyAlignment="1">
      <alignment horizontal="center" vertical="center" wrapText="1"/>
    </xf>
    <xf numFmtId="0" fontId="69" fillId="4" borderId="3" xfId="286" applyFont="1" applyFill="1" applyBorder="1" applyAlignment="1" applyProtection="1">
      <alignment horizontal="right" vertical="center" wrapText="1"/>
      <protection locked="0"/>
    </xf>
    <xf numFmtId="198" fontId="69" fillId="4" borderId="3" xfId="156" applyNumberFormat="1" applyFont="1" applyFill="1" applyBorder="1" applyAlignment="1">
      <alignment horizontal="right" vertical="center"/>
    </xf>
    <xf numFmtId="0" fontId="69" fillId="4" borderId="3" xfId="222" applyFont="1" applyFill="1" applyBorder="1" applyAlignment="1">
      <alignment horizontal="right" vertical="center" wrapText="1"/>
    </xf>
    <xf numFmtId="0" fontId="69" fillId="4" borderId="3" xfId="286" applyFont="1" applyFill="1" applyBorder="1" applyAlignment="1" applyProtection="1">
      <alignment horizontal="center" vertical="center" wrapText="1"/>
      <protection locked="0"/>
    </xf>
    <xf numFmtId="4" fontId="69" fillId="4" borderId="3" xfId="156" applyNumberFormat="1" applyFont="1" applyFill="1" applyBorder="1" applyAlignment="1">
      <alignment horizontal="left" vertical="center" wrapText="1"/>
    </xf>
    <xf numFmtId="0" fontId="44" fillId="4" borderId="3" xfId="222" applyFont="1" applyFill="1" applyBorder="1" applyAlignment="1">
      <alignment horizontal="center"/>
    </xf>
    <xf numFmtId="0" fontId="44" fillId="4" borderId="3" xfId="222" quotePrefix="1" applyFont="1" applyFill="1" applyBorder="1" applyAlignment="1">
      <alignment horizontal="center" vertical="center" wrapText="1"/>
    </xf>
    <xf numFmtId="0" fontId="69" fillId="0" borderId="3" xfId="222" applyFont="1" applyFill="1" applyBorder="1" applyAlignment="1">
      <alignment horizontal="center" vertical="center" wrapText="1"/>
    </xf>
    <xf numFmtId="0" fontId="69" fillId="0" borderId="3" xfId="222" applyFont="1" applyFill="1" applyBorder="1" applyAlignment="1">
      <alignment horizontal="left" vertical="center" wrapText="1"/>
    </xf>
    <xf numFmtId="0" fontId="69" fillId="0" borderId="3" xfId="222" applyFont="1" applyFill="1" applyBorder="1" applyAlignment="1">
      <alignment horizontal="right"/>
    </xf>
    <xf numFmtId="0" fontId="69" fillId="0" borderId="3" xfId="286" applyFont="1" applyFill="1" applyBorder="1" applyAlignment="1">
      <alignment horizontal="right" vertical="center" wrapText="1"/>
    </xf>
    <xf numFmtId="0" fontId="69" fillId="0" borderId="3" xfId="222" applyFont="1" applyFill="1" applyBorder="1" applyAlignment="1">
      <alignment horizontal="center"/>
    </xf>
    <xf numFmtId="0" fontId="75" fillId="0" borderId="0" xfId="157" applyFont="1" applyFill="1" applyBorder="1" applyAlignment="1">
      <alignment horizontal="center" vertical="center" wrapText="1"/>
    </xf>
    <xf numFmtId="0" fontId="52" fillId="0" borderId="3" xfId="222" applyFont="1" applyFill="1" applyBorder="1" applyAlignment="1">
      <alignment vertical="center" wrapText="1"/>
    </xf>
    <xf numFmtId="0" fontId="50" fillId="10" borderId="3" xfId="222" quotePrefix="1" applyFont="1" applyFill="1" applyBorder="1" applyAlignment="1">
      <alignment horizontal="center" vertical="center" wrapText="1"/>
    </xf>
    <xf numFmtId="0" fontId="41" fillId="4" borderId="0" xfId="0" applyFont="1" applyFill="1" applyBorder="1" applyAlignment="1">
      <alignment horizontal="center" vertical="center" wrapText="1"/>
    </xf>
    <xf numFmtId="0" fontId="28" fillId="4" borderId="0" xfId="0" applyFont="1" applyFill="1" applyBorder="1" applyAlignment="1">
      <alignment wrapText="1"/>
    </xf>
    <xf numFmtId="199" fontId="4" fillId="6" borderId="3" xfId="49" applyNumberFormat="1" applyFont="1" applyFill="1" applyBorder="1" applyAlignment="1">
      <alignment horizontal="center" vertical="center" wrapText="1"/>
    </xf>
    <xf numFmtId="43" fontId="4" fillId="6" borderId="3" xfId="165" applyNumberFormat="1" applyFont="1" applyFill="1" applyBorder="1" applyAlignment="1">
      <alignment horizontal="center" vertical="center" wrapText="1"/>
    </xf>
    <xf numFmtId="199" fontId="2" fillId="0" borderId="3" xfId="49" applyNumberFormat="1" applyFont="1" applyFill="1" applyBorder="1" applyAlignment="1">
      <alignment horizontal="right" vertical="center" wrapText="1"/>
    </xf>
    <xf numFmtId="43" fontId="2" fillId="0" borderId="13" xfId="52" applyNumberFormat="1" applyFont="1" applyFill="1" applyBorder="1" applyAlignment="1">
      <alignment horizontal="right" vertical="center" wrapText="1"/>
    </xf>
    <xf numFmtId="199" fontId="4" fillId="8" borderId="3" xfId="49" applyNumberFormat="1" applyFont="1" applyFill="1" applyBorder="1" applyAlignment="1">
      <alignment horizontal="center" vertical="center" wrapText="1"/>
    </xf>
    <xf numFmtId="43" fontId="5" fillId="0" borderId="3" xfId="165" applyNumberFormat="1" applyFont="1" applyFill="1" applyBorder="1" applyAlignment="1">
      <alignment horizontal="center" vertical="center" wrapText="1"/>
    </xf>
    <xf numFmtId="0" fontId="5" fillId="0" borderId="7" xfId="165" applyFont="1" applyFill="1" applyBorder="1" applyAlignment="1">
      <alignment horizontal="center" vertical="center" wrapText="1"/>
    </xf>
    <xf numFmtId="171" fontId="2" fillId="0" borderId="0" xfId="49" applyFont="1" applyFill="1" applyBorder="1" applyAlignment="1">
      <alignment horizontal="center" wrapText="1"/>
    </xf>
    <xf numFmtId="171" fontId="2" fillId="0" borderId="0" xfId="165" applyNumberFormat="1" applyFont="1" applyFill="1" applyBorder="1" applyAlignment="1">
      <alignment horizontal="center" wrapText="1"/>
    </xf>
    <xf numFmtId="0" fontId="28" fillId="4" borderId="12" xfId="157" applyFont="1" applyFill="1" applyBorder="1" applyAlignment="1">
      <alignment horizontal="center" wrapText="1"/>
    </xf>
    <xf numFmtId="0" fontId="28" fillId="4" borderId="8" xfId="157" applyFont="1" applyFill="1" applyBorder="1" applyAlignment="1">
      <alignment wrapText="1"/>
    </xf>
    <xf numFmtId="43" fontId="2" fillId="5" borderId="3" xfId="52" applyNumberFormat="1" applyFont="1" applyFill="1" applyBorder="1" applyAlignment="1">
      <alignment horizontal="right" vertical="center" wrapText="1"/>
    </xf>
    <xf numFmtId="0" fontId="2" fillId="0" borderId="10" xfId="165" applyFont="1" applyFill="1" applyBorder="1" applyAlignment="1">
      <alignment wrapText="1"/>
    </xf>
    <xf numFmtId="0" fontId="2" fillId="0" borderId="11" xfId="165" applyFont="1" applyFill="1" applyBorder="1" applyAlignment="1">
      <alignment wrapText="1"/>
    </xf>
    <xf numFmtId="43" fontId="54" fillId="0" borderId="0" xfId="165" applyNumberFormat="1" applyFont="1" applyFill="1" applyBorder="1" applyAlignment="1">
      <alignment vertical="top" wrapText="1"/>
    </xf>
    <xf numFmtId="0" fontId="76" fillId="0" borderId="0" xfId="0" applyFont="1" applyAlignment="1">
      <alignment vertical="center"/>
    </xf>
    <xf numFmtId="0" fontId="8" fillId="0" borderId="0" xfId="165" applyFont="1" applyFill="1" applyBorder="1" applyAlignment="1">
      <alignment horizontal="center" vertical="top" wrapText="1"/>
    </xf>
    <xf numFmtId="1" fontId="8" fillId="0" borderId="0" xfId="165" applyNumberFormat="1" applyFont="1" applyFill="1" applyAlignment="1">
      <alignment horizontal="right" vertical="top" wrapText="1"/>
    </xf>
    <xf numFmtId="43" fontId="8" fillId="0" borderId="0" xfId="165" applyNumberFormat="1" applyFont="1" applyFill="1" applyAlignment="1">
      <alignment horizontal="center" vertical="top" wrapText="1"/>
    </xf>
    <xf numFmtId="0" fontId="76" fillId="0" borderId="0" xfId="0" applyFont="1" applyAlignment="1"/>
    <xf numFmtId="0" fontId="48" fillId="0" borderId="0" xfId="165" applyFont="1" applyFill="1" applyBorder="1" applyAlignment="1">
      <alignment vertical="top" wrapText="1"/>
    </xf>
    <xf numFmtId="0" fontId="48" fillId="0" borderId="0" xfId="165" applyFont="1" applyFill="1" applyBorder="1" applyAlignment="1">
      <alignment horizontal="center" wrapText="1"/>
    </xf>
    <xf numFmtId="1" fontId="8" fillId="0" borderId="0" xfId="165" applyNumberFormat="1" applyFont="1" applyFill="1" applyAlignment="1">
      <alignment horizontal="right" wrapText="1"/>
    </xf>
    <xf numFmtId="43" fontId="8" fillId="0" borderId="0" xfId="165" applyNumberFormat="1" applyFont="1" applyFill="1" applyAlignment="1">
      <alignment horizontal="center" wrapText="1"/>
    </xf>
    <xf numFmtId="1" fontId="8" fillId="0" borderId="0" xfId="165" applyNumberFormat="1" applyFont="1" applyFill="1" applyAlignment="1">
      <alignment horizontal="center" vertical="top" wrapText="1"/>
    </xf>
    <xf numFmtId="0" fontId="48" fillId="0" borderId="0" xfId="165" applyFont="1" applyFill="1" applyAlignment="1">
      <alignment vertical="top" wrapText="1"/>
    </xf>
    <xf numFmtId="0" fontId="8" fillId="0" borderId="0" xfId="165" applyFont="1" applyFill="1" applyBorder="1" applyAlignment="1">
      <alignment horizontal="center" vertical="center" wrapText="1"/>
    </xf>
    <xf numFmtId="0" fontId="8" fillId="0" borderId="3" xfId="165" applyFont="1" applyFill="1" applyBorder="1" applyAlignment="1">
      <alignment horizontal="center" vertical="center" wrapText="1"/>
    </xf>
    <xf numFmtId="43" fontId="8" fillId="0" borderId="3" xfId="165" applyNumberFormat="1" applyFont="1" applyFill="1" applyBorder="1" applyAlignment="1">
      <alignment horizontal="center" vertical="center" wrapText="1"/>
    </xf>
    <xf numFmtId="0" fontId="8" fillId="0" borderId="7" xfId="165" applyFont="1" applyFill="1" applyBorder="1" applyAlignment="1">
      <alignment horizontal="center" vertical="center" wrapText="1"/>
    </xf>
    <xf numFmtId="175" fontId="8" fillId="0" borderId="3" xfId="165" applyNumberFormat="1" applyFont="1" applyFill="1" applyBorder="1" applyAlignment="1">
      <alignment horizontal="center" vertical="center" wrapText="1"/>
    </xf>
    <xf numFmtId="0" fontId="10" fillId="0" borderId="0" xfId="165" applyFont="1" applyFill="1" applyBorder="1" applyAlignment="1">
      <alignment horizontal="center" vertical="center" wrapText="1"/>
    </xf>
    <xf numFmtId="0" fontId="10" fillId="0" borderId="3" xfId="165" applyFont="1" applyFill="1" applyBorder="1" applyAlignment="1">
      <alignment horizontal="center" vertical="center" wrapText="1"/>
    </xf>
    <xf numFmtId="0" fontId="54" fillId="8" borderId="0" xfId="165" applyFont="1" applyFill="1" applyBorder="1" applyAlignment="1">
      <alignment horizontal="center" vertical="center" wrapText="1"/>
    </xf>
    <xf numFmtId="199" fontId="54" fillId="8" borderId="3" xfId="49" applyNumberFormat="1" applyFont="1" applyFill="1" applyBorder="1" applyAlignment="1">
      <alignment horizontal="center" vertical="center" wrapText="1"/>
    </xf>
    <xf numFmtId="199" fontId="54" fillId="8" borderId="3" xfId="49" applyNumberFormat="1" applyFont="1" applyFill="1" applyBorder="1" applyAlignment="1">
      <alignment horizontal="right" vertical="center" wrapText="1"/>
    </xf>
    <xf numFmtId="171" fontId="54" fillId="8" borderId="3" xfId="49" applyNumberFormat="1" applyFont="1" applyFill="1" applyBorder="1" applyAlignment="1">
      <alignment horizontal="right" vertical="center" wrapText="1"/>
    </xf>
    <xf numFmtId="0" fontId="8" fillId="8" borderId="3" xfId="165" applyFont="1" applyFill="1" applyBorder="1" applyAlignment="1">
      <alignment horizontal="center" vertical="center" wrapText="1"/>
    </xf>
    <xf numFmtId="175" fontId="54" fillId="8" borderId="3" xfId="52" applyNumberFormat="1" applyFont="1" applyFill="1" applyBorder="1" applyAlignment="1">
      <alignment horizontal="center" vertical="center" wrapText="1"/>
    </xf>
    <xf numFmtId="0" fontId="54" fillId="8" borderId="3" xfId="165" applyFont="1" applyFill="1" applyBorder="1" applyAlignment="1">
      <alignment horizontal="center" vertical="center" wrapText="1"/>
    </xf>
    <xf numFmtId="43" fontId="54" fillId="8" borderId="7" xfId="52" applyFont="1" applyFill="1" applyBorder="1" applyAlignment="1">
      <alignment horizontal="center" vertical="center" wrapText="1"/>
    </xf>
    <xf numFmtId="0" fontId="54" fillId="0" borderId="0" xfId="165" applyFont="1" applyFill="1" applyBorder="1" applyAlignment="1">
      <alignment horizontal="center" vertical="center" wrapText="1"/>
    </xf>
    <xf numFmtId="199" fontId="54" fillId="6" borderId="3" xfId="49" applyNumberFormat="1" applyFont="1" applyFill="1" applyBorder="1" applyAlignment="1">
      <alignment horizontal="right" vertical="center" wrapText="1"/>
    </xf>
    <xf numFmtId="0" fontId="8" fillId="6" borderId="3" xfId="165" applyFont="1" applyFill="1" applyBorder="1" applyAlignment="1">
      <alignment horizontal="center" vertical="center" wrapText="1"/>
    </xf>
    <xf numFmtId="175" fontId="54" fillId="6" borderId="3" xfId="52" applyNumberFormat="1" applyFont="1" applyFill="1" applyBorder="1" applyAlignment="1">
      <alignment horizontal="center" vertical="center" wrapText="1"/>
    </xf>
    <xf numFmtId="175" fontId="77" fillId="6" borderId="3" xfId="52" applyNumberFormat="1" applyFont="1" applyFill="1" applyBorder="1" applyAlignment="1">
      <alignment horizontal="center" vertical="center" wrapText="1"/>
    </xf>
    <xf numFmtId="0" fontId="54" fillId="6" borderId="3" xfId="165" applyFont="1" applyFill="1" applyBorder="1" applyAlignment="1">
      <alignment horizontal="center" vertical="center" wrapText="1"/>
    </xf>
    <xf numFmtId="43" fontId="54" fillId="6" borderId="7" xfId="52" applyFont="1" applyFill="1" applyBorder="1" applyAlignment="1">
      <alignment horizontal="center" vertical="center" wrapText="1"/>
    </xf>
    <xf numFmtId="0" fontId="8" fillId="0" borderId="3" xfId="165" applyFont="1" applyFill="1" applyBorder="1" applyAlignment="1">
      <alignment wrapText="1"/>
    </xf>
    <xf numFmtId="0" fontId="8" fillId="7" borderId="3" xfId="165" applyFont="1" applyFill="1" applyBorder="1" applyAlignment="1">
      <alignment horizontal="center" vertical="center" wrapText="1"/>
    </xf>
    <xf numFmtId="1" fontId="8" fillId="7" borderId="3" xfId="165" applyNumberFormat="1" applyFont="1" applyFill="1" applyBorder="1" applyAlignment="1">
      <alignment horizontal="center" vertical="center" wrapText="1"/>
    </xf>
    <xf numFmtId="199" fontId="8" fillId="7" borderId="3" xfId="49" applyNumberFormat="1" applyFont="1" applyFill="1" applyBorder="1" applyAlignment="1">
      <alignment horizontal="right" vertical="center" wrapText="1"/>
    </xf>
    <xf numFmtId="171" fontId="8" fillId="7" borderId="3" xfId="49" applyFont="1" applyFill="1" applyBorder="1" applyAlignment="1">
      <alignment horizontal="right" vertical="center" wrapText="1"/>
    </xf>
    <xf numFmtId="175" fontId="8" fillId="7" borderId="3" xfId="52" applyNumberFormat="1" applyFont="1" applyFill="1" applyBorder="1" applyAlignment="1">
      <alignment horizontal="center" vertical="center" wrapText="1"/>
    </xf>
    <xf numFmtId="175" fontId="78" fillId="7" borderId="3" xfId="52" applyNumberFormat="1" applyFont="1" applyFill="1" applyBorder="1" applyAlignment="1">
      <alignment horizontal="center" vertical="center" wrapText="1"/>
    </xf>
    <xf numFmtId="0" fontId="8" fillId="7" borderId="3" xfId="165" applyFont="1" applyFill="1" applyBorder="1" applyAlignment="1">
      <alignment horizontal="left" vertical="center" wrapText="1"/>
    </xf>
    <xf numFmtId="0" fontId="48" fillId="0" borderId="3" xfId="165" applyFont="1" applyFill="1" applyBorder="1" applyAlignment="1">
      <alignment wrapText="1"/>
    </xf>
    <xf numFmtId="0" fontId="8" fillId="0" borderId="0" xfId="165" applyFont="1" applyFill="1" applyBorder="1" applyAlignment="1">
      <alignment wrapText="1"/>
    </xf>
    <xf numFmtId="0" fontId="48" fillId="0" borderId="7" xfId="165" applyFont="1" applyFill="1" applyBorder="1" applyAlignment="1">
      <alignment wrapText="1"/>
    </xf>
    <xf numFmtId="176" fontId="48" fillId="0" borderId="7" xfId="52" applyNumberFormat="1" applyFont="1" applyFill="1" applyBorder="1" applyAlignment="1">
      <alignment wrapText="1"/>
    </xf>
    <xf numFmtId="199" fontId="8" fillId="0" borderId="3" xfId="49" applyNumberFormat="1" applyFont="1" applyFill="1" applyBorder="1" applyAlignment="1">
      <alignment horizontal="right" vertical="center" wrapText="1"/>
    </xf>
    <xf numFmtId="171" fontId="8" fillId="0" borderId="3" xfId="49" applyFont="1" applyFill="1" applyBorder="1" applyAlignment="1">
      <alignment horizontal="right" vertical="center" wrapText="1"/>
    </xf>
    <xf numFmtId="0" fontId="48" fillId="0" borderId="0" xfId="165" applyFont="1" applyFill="1" applyBorder="1" applyAlignment="1">
      <alignment wrapText="1"/>
    </xf>
    <xf numFmtId="0" fontId="48" fillId="0" borderId="3" xfId="165" applyFont="1" applyFill="1" applyBorder="1" applyAlignment="1">
      <alignment horizontal="center" vertical="center" wrapText="1"/>
    </xf>
    <xf numFmtId="0" fontId="48" fillId="0" borderId="3" xfId="165" quotePrefix="1" applyFont="1" applyFill="1" applyBorder="1" applyAlignment="1">
      <alignment horizontal="center" vertical="center" wrapText="1"/>
    </xf>
    <xf numFmtId="199" fontId="48" fillId="0" borderId="3" xfId="49" applyNumberFormat="1" applyFont="1" applyFill="1" applyBorder="1" applyAlignment="1">
      <alignment horizontal="right" vertical="center" wrapText="1"/>
    </xf>
    <xf numFmtId="43" fontId="48" fillId="0" borderId="3" xfId="52" applyNumberFormat="1" applyFont="1" applyFill="1" applyBorder="1" applyAlignment="1">
      <alignment horizontal="right" vertical="center" wrapText="1"/>
    </xf>
    <xf numFmtId="0" fontId="48" fillId="0" borderId="7" xfId="165" applyFont="1" applyFill="1" applyBorder="1" applyAlignment="1">
      <alignment horizontal="center" vertical="center" wrapText="1"/>
    </xf>
    <xf numFmtId="14" fontId="48" fillId="0" borderId="3" xfId="165" applyNumberFormat="1" applyFont="1" applyFill="1" applyBorder="1" applyAlignment="1">
      <alignment horizontal="center" vertical="center" wrapText="1"/>
    </xf>
    <xf numFmtId="0" fontId="48" fillId="0" borderId="3" xfId="157" applyFont="1" applyFill="1" applyBorder="1" applyAlignment="1">
      <alignment horizontal="center" vertical="center" wrapText="1"/>
    </xf>
    <xf numFmtId="0" fontId="48" fillId="0" borderId="3" xfId="157" quotePrefix="1" applyFont="1" applyFill="1" applyBorder="1" applyAlignment="1">
      <alignment horizontal="center" vertical="center" wrapText="1"/>
    </xf>
    <xf numFmtId="0" fontId="48" fillId="0" borderId="0" xfId="157" applyFont="1" applyFill="1" applyBorder="1" applyAlignment="1">
      <alignment wrapText="1"/>
    </xf>
    <xf numFmtId="171" fontId="8" fillId="0" borderId="3" xfId="49" applyNumberFormat="1" applyFont="1" applyFill="1" applyBorder="1" applyAlignment="1">
      <alignment horizontal="right" vertical="center" wrapText="1"/>
    </xf>
    <xf numFmtId="175" fontId="8" fillId="0" borderId="3" xfId="165" applyNumberFormat="1" applyFont="1" applyFill="1" applyBorder="1" applyAlignment="1">
      <alignment horizontal="left" vertical="center" wrapText="1"/>
    </xf>
    <xf numFmtId="0" fontId="8" fillId="0" borderId="3" xfId="165" applyFont="1" applyFill="1" applyBorder="1" applyAlignment="1">
      <alignment horizontal="left" vertical="center" wrapText="1"/>
    </xf>
    <xf numFmtId="0" fontId="8" fillId="0" borderId="7" xfId="153" applyFont="1" applyFill="1" applyBorder="1" applyAlignment="1">
      <alignment horizontal="center" vertical="center" wrapText="1"/>
    </xf>
    <xf numFmtId="0" fontId="48" fillId="0" borderId="3" xfId="260" applyFont="1" applyFill="1" applyBorder="1" applyAlignment="1">
      <alignment horizontal="center" vertical="center" wrapText="1"/>
    </xf>
    <xf numFmtId="43" fontId="48" fillId="4" borderId="3" xfId="52" applyNumberFormat="1" applyFont="1" applyFill="1" applyBorder="1" applyAlignment="1">
      <alignment horizontal="right" vertical="center" wrapText="1"/>
    </xf>
    <xf numFmtId="0" fontId="48" fillId="0" borderId="3" xfId="240" applyFont="1" applyFill="1" applyBorder="1" applyAlignment="1">
      <alignment horizontal="center" vertical="center" wrapText="1"/>
    </xf>
    <xf numFmtId="0" fontId="48" fillId="0" borderId="3" xfId="286" applyFont="1" applyFill="1" applyBorder="1" applyAlignment="1">
      <alignment horizontal="center" vertical="center" wrapText="1"/>
    </xf>
    <xf numFmtId="0" fontId="79" fillId="0" borderId="3" xfId="165" quotePrefix="1" applyFont="1" applyFill="1" applyBorder="1" applyAlignment="1">
      <alignment horizontal="center" vertical="center" wrapText="1"/>
    </xf>
    <xf numFmtId="171" fontId="48" fillId="0" borderId="3" xfId="49" applyNumberFormat="1" applyFont="1" applyFill="1" applyBorder="1" applyAlignment="1">
      <alignment horizontal="right" vertical="center" wrapText="1"/>
    </xf>
    <xf numFmtId="0" fontId="48" fillId="0" borderId="7" xfId="286" applyFont="1" applyFill="1" applyBorder="1" applyAlignment="1">
      <alignment horizontal="center" vertical="center" wrapText="1"/>
    </xf>
    <xf numFmtId="171" fontId="8" fillId="0" borderId="3" xfId="165" applyNumberFormat="1" applyFont="1" applyFill="1" applyBorder="1" applyAlignment="1">
      <alignment horizontal="center" vertical="center" wrapText="1"/>
    </xf>
    <xf numFmtId="0" fontId="79" fillId="0" borderId="3" xfId="165" applyFont="1" applyFill="1" applyBorder="1" applyAlignment="1">
      <alignment horizontal="center" vertical="center" wrapText="1"/>
    </xf>
    <xf numFmtId="0" fontId="48" fillId="4" borderId="3" xfId="165" applyFont="1" applyFill="1" applyBorder="1" applyAlignment="1">
      <alignment horizontal="center" vertical="center" wrapText="1"/>
    </xf>
    <xf numFmtId="199" fontId="48" fillId="4" borderId="3" xfId="49" applyNumberFormat="1" applyFont="1" applyFill="1" applyBorder="1" applyAlignment="1">
      <alignment horizontal="right" vertical="center" wrapText="1"/>
    </xf>
    <xf numFmtId="0" fontId="48" fillId="4" borderId="0" xfId="165" applyFont="1" applyFill="1" applyBorder="1" applyAlignment="1">
      <alignment wrapText="1"/>
    </xf>
    <xf numFmtId="0" fontId="48" fillId="4" borderId="7" xfId="165" applyFont="1" applyFill="1" applyBorder="1" applyAlignment="1">
      <alignment horizontal="center" vertical="center" wrapText="1"/>
    </xf>
    <xf numFmtId="0" fontId="48" fillId="0" borderId="13" xfId="165" applyFont="1" applyFill="1" applyBorder="1" applyAlignment="1">
      <alignment horizontal="center" vertical="center" wrapText="1"/>
    </xf>
    <xf numFmtId="0" fontId="48" fillId="4" borderId="3" xfId="157" quotePrefix="1" applyFont="1" applyFill="1" applyBorder="1" applyAlignment="1">
      <alignment horizontal="center" vertical="center" wrapText="1"/>
    </xf>
    <xf numFmtId="0" fontId="48" fillId="4" borderId="3" xfId="157" applyFont="1" applyFill="1" applyBorder="1" applyAlignment="1">
      <alignment horizontal="center" vertical="center" wrapText="1"/>
    </xf>
    <xf numFmtId="0" fontId="8" fillId="4" borderId="3" xfId="165" applyFont="1" applyFill="1" applyBorder="1" applyAlignment="1">
      <alignment horizontal="center" vertical="center" wrapText="1"/>
    </xf>
    <xf numFmtId="0" fontId="48" fillId="4" borderId="3" xfId="165" quotePrefix="1" applyFont="1" applyFill="1" applyBorder="1" applyAlignment="1">
      <alignment horizontal="center" vertical="center" wrapText="1"/>
    </xf>
    <xf numFmtId="43" fontId="48" fillId="0" borderId="3" xfId="127" applyNumberFormat="1" applyFont="1" applyFill="1" applyBorder="1" applyAlignment="1" applyProtection="1">
      <alignment horizontal="right" vertical="center" wrapText="1" readingOrder="1"/>
      <protection locked="0"/>
    </xf>
    <xf numFmtId="175" fontId="8" fillId="0" borderId="3" xfId="52" applyNumberFormat="1" applyFont="1" applyFill="1" applyBorder="1" applyAlignment="1">
      <alignment horizontal="left" vertical="center" wrapText="1"/>
    </xf>
    <xf numFmtId="0" fontId="48" fillId="0" borderId="3" xfId="165" applyFont="1" applyFill="1" applyBorder="1" applyAlignment="1">
      <alignment vertical="center" wrapText="1"/>
    </xf>
    <xf numFmtId="43" fontId="48" fillId="0" borderId="13" xfId="52" applyNumberFormat="1" applyFont="1" applyFill="1" applyBorder="1" applyAlignment="1">
      <alignment horizontal="right" vertical="center" wrapText="1"/>
    </xf>
    <xf numFmtId="0" fontId="8" fillId="0" borderId="7" xfId="240" applyFont="1" applyFill="1" applyBorder="1" applyAlignment="1">
      <alignment horizontal="center" vertical="center" wrapText="1"/>
    </xf>
    <xf numFmtId="43" fontId="48" fillId="0" borderId="3" xfId="127" applyNumberFormat="1" applyFont="1" applyFill="1" applyBorder="1" applyAlignment="1">
      <alignment horizontal="right" vertical="center" wrapText="1"/>
    </xf>
    <xf numFmtId="0" fontId="79" fillId="0" borderId="3" xfId="165" applyFont="1" applyFill="1" applyBorder="1" applyAlignment="1">
      <alignment horizontal="center" vertical="center" wrapText="1"/>
    </xf>
    <xf numFmtId="199" fontId="79" fillId="0" borderId="3" xfId="49" applyNumberFormat="1" applyFont="1" applyFill="1" applyBorder="1" applyAlignment="1">
      <alignment horizontal="right" vertical="center" wrapText="1"/>
    </xf>
    <xf numFmtId="43" fontId="79" fillId="0" borderId="3" xfId="52" applyNumberFormat="1" applyFont="1" applyFill="1" applyBorder="1" applyAlignment="1">
      <alignment horizontal="right" vertical="center" wrapText="1"/>
    </xf>
    <xf numFmtId="43" fontId="79" fillId="0" borderId="3" xfId="127" applyNumberFormat="1" applyFont="1" applyFill="1" applyBorder="1" applyAlignment="1">
      <alignment horizontal="right" vertical="center" wrapText="1"/>
    </xf>
    <xf numFmtId="14" fontId="79" fillId="0" borderId="3" xfId="165" applyNumberFormat="1" applyFont="1" applyFill="1" applyBorder="1" applyAlignment="1">
      <alignment horizontal="center" vertical="center" wrapText="1"/>
    </xf>
    <xf numFmtId="0" fontId="79" fillId="0" borderId="7" xfId="165" applyFont="1" applyFill="1" applyBorder="1" applyAlignment="1">
      <alignment horizontal="center" vertical="center" wrapText="1"/>
    </xf>
    <xf numFmtId="0" fontId="80" fillId="0" borderId="0" xfId="165" applyFont="1" applyFill="1" applyBorder="1" applyAlignment="1">
      <alignment wrapText="1"/>
    </xf>
    <xf numFmtId="0" fontId="80" fillId="0" borderId="3" xfId="165" applyFont="1" applyFill="1" applyBorder="1" applyAlignment="1">
      <alignment horizontal="center" vertical="center" wrapText="1"/>
    </xf>
    <xf numFmtId="0" fontId="76" fillId="7" borderId="3" xfId="165" applyFont="1" applyFill="1" applyBorder="1" applyAlignment="1">
      <alignment horizontal="center" vertical="center" wrapText="1"/>
    </xf>
    <xf numFmtId="1" fontId="76" fillId="7" borderId="3" xfId="165" applyNumberFormat="1" applyFont="1" applyFill="1" applyBorder="1" applyAlignment="1">
      <alignment horizontal="center" vertical="center" wrapText="1"/>
    </xf>
    <xf numFmtId="199" fontId="76" fillId="7" borderId="3" xfId="49" applyNumberFormat="1" applyFont="1" applyFill="1" applyBorder="1" applyAlignment="1">
      <alignment horizontal="right" vertical="center" wrapText="1"/>
    </xf>
    <xf numFmtId="171" fontId="76" fillId="7" borderId="3" xfId="49" applyFont="1" applyFill="1" applyBorder="1" applyAlignment="1">
      <alignment horizontal="right" vertical="center" wrapText="1"/>
    </xf>
    <xf numFmtId="175" fontId="76" fillId="7" borderId="3" xfId="52" applyNumberFormat="1" applyFont="1" applyFill="1" applyBorder="1" applyAlignment="1">
      <alignment horizontal="center" vertical="center" wrapText="1"/>
    </xf>
    <xf numFmtId="0" fontId="76" fillId="7" borderId="3" xfId="165" applyFont="1" applyFill="1" applyBorder="1" applyAlignment="1">
      <alignment horizontal="left" vertical="center" wrapText="1"/>
    </xf>
    <xf numFmtId="0" fontId="79" fillId="0" borderId="7" xfId="165" applyFont="1" applyFill="1" applyBorder="1" applyAlignment="1">
      <alignment wrapText="1"/>
    </xf>
    <xf numFmtId="0" fontId="76" fillId="0" borderId="3" xfId="165" applyFont="1" applyFill="1" applyBorder="1" applyAlignment="1">
      <alignment wrapText="1"/>
    </xf>
    <xf numFmtId="0" fontId="79" fillId="0" borderId="3" xfId="286" applyFont="1" applyFill="1" applyBorder="1" applyAlignment="1">
      <alignment horizontal="center" vertical="center" wrapText="1"/>
    </xf>
    <xf numFmtId="0" fontId="79" fillId="4" borderId="7" xfId="165" applyFont="1" applyFill="1" applyBorder="1" applyAlignment="1">
      <alignment horizontal="center" vertical="center" wrapText="1"/>
    </xf>
    <xf numFmtId="0" fontId="54" fillId="7" borderId="5" xfId="165" applyFont="1" applyFill="1" applyBorder="1" applyAlignment="1">
      <alignment vertical="center" wrapText="1"/>
    </xf>
    <xf numFmtId="199" fontId="54" fillId="7" borderId="3" xfId="49" applyNumberFormat="1" applyFont="1" applyFill="1" applyBorder="1" applyAlignment="1">
      <alignment horizontal="right" vertical="center" wrapText="1"/>
    </xf>
    <xf numFmtId="171" fontId="54" fillId="7" borderId="3" xfId="49" applyNumberFormat="1" applyFont="1" applyFill="1" applyBorder="1" applyAlignment="1">
      <alignment horizontal="right" vertical="center" wrapText="1"/>
    </xf>
    <xf numFmtId="175" fontId="54" fillId="7" borderId="3" xfId="52" applyNumberFormat="1" applyFont="1" applyFill="1" applyBorder="1" applyAlignment="1">
      <alignment horizontal="center" vertical="center" wrapText="1"/>
    </xf>
    <xf numFmtId="175" fontId="77" fillId="7" borderId="3" xfId="52" applyNumberFormat="1" applyFont="1" applyFill="1" applyBorder="1" applyAlignment="1">
      <alignment horizontal="center" vertical="center" wrapText="1"/>
    </xf>
    <xf numFmtId="0" fontId="54" fillId="7" borderId="3" xfId="165" applyFont="1" applyFill="1" applyBorder="1" applyAlignment="1">
      <alignment horizontal="center" vertical="center" wrapText="1"/>
    </xf>
    <xf numFmtId="0" fontId="54" fillId="7" borderId="3" xfId="165" applyFont="1" applyFill="1" applyBorder="1" applyAlignment="1">
      <alignment vertical="center" wrapText="1"/>
    </xf>
    <xf numFmtId="43" fontId="54" fillId="4" borderId="7" xfId="52" applyFont="1" applyFill="1" applyBorder="1" applyAlignment="1">
      <alignment horizontal="center" vertical="center" wrapText="1"/>
    </xf>
    <xf numFmtId="199" fontId="54" fillId="4" borderId="3" xfId="49" applyNumberFormat="1" applyFont="1" applyFill="1" applyBorder="1" applyAlignment="1">
      <alignment vertical="center" wrapText="1"/>
    </xf>
    <xf numFmtId="177" fontId="48" fillId="0" borderId="3" xfId="127" applyNumberFormat="1" applyFont="1" applyFill="1" applyBorder="1" applyAlignment="1">
      <alignment horizontal="center" vertical="center" wrapText="1"/>
    </xf>
    <xf numFmtId="199" fontId="48" fillId="4" borderId="3" xfId="49" applyNumberFormat="1" applyFont="1" applyFill="1" applyBorder="1" applyAlignment="1">
      <alignment horizontal="center" vertical="center" wrapText="1"/>
    </xf>
    <xf numFmtId="199" fontId="48" fillId="4" borderId="3" xfId="49" applyNumberFormat="1" applyFont="1" applyFill="1" applyBorder="1" applyAlignment="1">
      <alignment vertical="center" wrapText="1"/>
    </xf>
    <xf numFmtId="43" fontId="48" fillId="0" borderId="3" xfId="165" quotePrefix="1" applyNumberFormat="1" applyFont="1" applyFill="1" applyBorder="1" applyAlignment="1">
      <alignment horizontal="center" vertical="center" wrapText="1"/>
    </xf>
    <xf numFmtId="43" fontId="48" fillId="0" borderId="3" xfId="52" applyFont="1" applyFill="1" applyBorder="1" applyAlignment="1">
      <alignment horizontal="right" vertical="center" wrapText="1"/>
    </xf>
    <xf numFmtId="0" fontId="8" fillId="0" borderId="3" xfId="157" applyFont="1" applyFill="1" applyBorder="1" applyAlignment="1">
      <alignment horizontal="center" vertical="center" wrapText="1"/>
    </xf>
    <xf numFmtId="199" fontId="81" fillId="6" borderId="3" xfId="49" applyNumberFormat="1" applyFont="1" applyFill="1" applyBorder="1" applyAlignment="1">
      <alignment horizontal="center" vertical="center" wrapText="1"/>
    </xf>
    <xf numFmtId="199" fontId="81" fillId="6" borderId="3" xfId="49" applyNumberFormat="1" applyFont="1" applyFill="1" applyBorder="1" applyAlignment="1">
      <alignment horizontal="right" vertical="center" wrapText="1"/>
    </xf>
    <xf numFmtId="171" fontId="81" fillId="6" borderId="3" xfId="49" applyNumberFormat="1" applyFont="1" applyFill="1" applyBorder="1" applyAlignment="1">
      <alignment horizontal="right" vertical="center" wrapText="1"/>
    </xf>
    <xf numFmtId="0" fontId="76" fillId="6" borderId="3" xfId="165" applyFont="1" applyFill="1" applyBorder="1" applyAlignment="1">
      <alignment horizontal="center" vertical="center" wrapText="1"/>
    </xf>
    <xf numFmtId="175" fontId="81" fillId="6" borderId="3" xfId="52" applyNumberFormat="1" applyFont="1" applyFill="1" applyBorder="1" applyAlignment="1">
      <alignment horizontal="center" vertical="center" wrapText="1"/>
    </xf>
    <xf numFmtId="0" fontId="81" fillId="6" borderId="3" xfId="165" applyFont="1" applyFill="1" applyBorder="1" applyAlignment="1">
      <alignment horizontal="center" vertical="center" wrapText="1"/>
    </xf>
    <xf numFmtId="0" fontId="76" fillId="0" borderId="3" xfId="165" applyFont="1" applyFill="1" applyBorder="1" applyAlignment="1">
      <alignment horizontal="center" vertical="center" wrapText="1"/>
    </xf>
    <xf numFmtId="199" fontId="76" fillId="0" borderId="3" xfId="49" applyNumberFormat="1" applyFont="1" applyFill="1" applyBorder="1" applyAlignment="1">
      <alignment horizontal="right" vertical="center" wrapText="1"/>
    </xf>
    <xf numFmtId="171" fontId="76" fillId="0" borderId="3" xfId="49" applyNumberFormat="1" applyFont="1" applyFill="1" applyBorder="1" applyAlignment="1">
      <alignment horizontal="right" vertical="center" wrapText="1"/>
    </xf>
    <xf numFmtId="171" fontId="79" fillId="0" borderId="3" xfId="49" applyNumberFormat="1" applyFont="1" applyFill="1" applyBorder="1" applyAlignment="1">
      <alignment horizontal="right" vertical="center" wrapText="1"/>
    </xf>
    <xf numFmtId="176" fontId="76" fillId="0" borderId="3" xfId="165" applyNumberFormat="1" applyFont="1" applyFill="1" applyBorder="1" applyAlignment="1">
      <alignment horizontal="center" vertical="center" wrapText="1"/>
    </xf>
    <xf numFmtId="176" fontId="76" fillId="0" borderId="3" xfId="52" applyNumberFormat="1" applyFont="1" applyFill="1" applyBorder="1" applyAlignment="1">
      <alignment horizontal="center" vertical="center" wrapText="1"/>
    </xf>
    <xf numFmtId="175" fontId="76" fillId="0" borderId="3" xfId="165" applyNumberFormat="1" applyFont="1" applyFill="1" applyBorder="1" applyAlignment="1">
      <alignment horizontal="left" vertical="center" wrapText="1"/>
    </xf>
    <xf numFmtId="0" fontId="76" fillId="0" borderId="3" xfId="165" applyFont="1" applyFill="1" applyBorder="1" applyAlignment="1">
      <alignment horizontal="left" vertical="center" wrapText="1"/>
    </xf>
    <xf numFmtId="0" fontId="76" fillId="0" borderId="7" xfId="153" applyFont="1" applyFill="1" applyBorder="1" applyAlignment="1">
      <alignment horizontal="center" vertical="center" wrapText="1"/>
    </xf>
    <xf numFmtId="177" fontId="79" fillId="0" borderId="3" xfId="127" applyNumberFormat="1" applyFont="1" applyFill="1" applyBorder="1" applyAlignment="1" applyProtection="1">
      <alignment horizontal="center" vertical="center" wrapText="1" readingOrder="1"/>
      <protection locked="0"/>
    </xf>
    <xf numFmtId="43" fontId="76" fillId="0" borderId="3" xfId="165" applyNumberFormat="1" applyFont="1" applyFill="1" applyBorder="1" applyAlignment="1">
      <alignment horizontal="center" vertical="center" wrapText="1"/>
    </xf>
    <xf numFmtId="199" fontId="76" fillId="0" borderId="3" xfId="49" applyNumberFormat="1" applyFont="1" applyFill="1" applyBorder="1" applyAlignment="1">
      <alignment horizontal="center" vertical="center" wrapText="1"/>
    </xf>
    <xf numFmtId="177" fontId="79" fillId="0" borderId="3" xfId="165" applyNumberFormat="1" applyFont="1" applyFill="1" applyBorder="1" applyAlignment="1">
      <alignment horizontal="center" vertical="center" wrapText="1"/>
    </xf>
    <xf numFmtId="0" fontId="79" fillId="0" borderId="7" xfId="166" applyFont="1" applyFill="1" applyBorder="1" applyAlignment="1">
      <alignment horizontal="center" vertical="center" wrapText="1"/>
    </xf>
    <xf numFmtId="0" fontId="79" fillId="4" borderId="3" xfId="165" applyFont="1" applyFill="1" applyBorder="1" applyAlignment="1">
      <alignment horizontal="center" vertical="center" wrapText="1"/>
    </xf>
    <xf numFmtId="199" fontId="79" fillId="4" borderId="3" xfId="49" applyNumberFormat="1" applyFont="1" applyFill="1" applyBorder="1" applyAlignment="1">
      <alignment horizontal="right" vertical="center" wrapText="1"/>
    </xf>
    <xf numFmtId="171" fontId="79" fillId="4" borderId="3" xfId="49" applyNumberFormat="1" applyFont="1" applyFill="1" applyBorder="1" applyAlignment="1">
      <alignment horizontal="right" vertical="center" wrapText="1"/>
    </xf>
    <xf numFmtId="14" fontId="79" fillId="4" borderId="3" xfId="165" applyNumberFormat="1" applyFont="1" applyFill="1" applyBorder="1" applyAlignment="1">
      <alignment horizontal="center" vertical="center" wrapText="1"/>
    </xf>
    <xf numFmtId="177" fontId="79" fillId="4" borderId="3" xfId="165" applyNumberFormat="1" applyFont="1" applyFill="1" applyBorder="1" applyAlignment="1">
      <alignment horizontal="center" vertical="center" wrapText="1"/>
    </xf>
    <xf numFmtId="0" fontId="76" fillId="0" borderId="7" xfId="165" applyFont="1" applyFill="1" applyBorder="1" applyAlignment="1">
      <alignment horizontal="center" vertical="center" wrapText="1"/>
    </xf>
    <xf numFmtId="0" fontId="79" fillId="0" borderId="7" xfId="286" applyFont="1" applyFill="1" applyBorder="1" applyAlignment="1">
      <alignment horizontal="center" vertical="center" wrapText="1"/>
    </xf>
    <xf numFmtId="0" fontId="79" fillId="0" borderId="3" xfId="286" quotePrefix="1" applyFont="1" applyFill="1" applyBorder="1" applyAlignment="1">
      <alignment horizontal="center" vertical="center" wrapText="1"/>
    </xf>
    <xf numFmtId="171" fontId="76" fillId="0" borderId="3" xfId="165" applyNumberFormat="1" applyFont="1" applyFill="1" applyBorder="1" applyAlignment="1">
      <alignment horizontal="center" vertical="center" wrapText="1"/>
    </xf>
    <xf numFmtId="171" fontId="76" fillId="0" borderId="3" xfId="49" applyFont="1" applyFill="1" applyBorder="1" applyAlignment="1">
      <alignment horizontal="right" vertical="center" wrapText="1"/>
    </xf>
    <xf numFmtId="171" fontId="76" fillId="0" borderId="3" xfId="49" applyFont="1" applyFill="1" applyBorder="1" applyAlignment="1">
      <alignment horizontal="center" vertical="center" wrapText="1"/>
    </xf>
    <xf numFmtId="171" fontId="79" fillId="0" borderId="3" xfId="49" applyNumberFormat="1" applyFont="1" applyFill="1" applyBorder="1" applyAlignment="1" applyProtection="1">
      <alignment horizontal="right" vertical="center" wrapText="1" readingOrder="1"/>
      <protection locked="0"/>
    </xf>
    <xf numFmtId="176" fontId="79" fillId="0" borderId="3" xfId="52" applyNumberFormat="1" applyFont="1" applyFill="1" applyBorder="1" applyAlignment="1">
      <alignment horizontal="center" vertical="center" wrapText="1"/>
    </xf>
    <xf numFmtId="0" fontId="76" fillId="0" borderId="7" xfId="165" applyFont="1" applyFill="1" applyBorder="1" applyAlignment="1">
      <alignment horizontal="center" wrapText="1"/>
    </xf>
    <xf numFmtId="175" fontId="76" fillId="0" borderId="3" xfId="52" applyNumberFormat="1" applyFont="1" applyFill="1" applyBorder="1" applyAlignment="1">
      <alignment horizontal="left" vertical="center" wrapText="1"/>
    </xf>
    <xf numFmtId="0" fontId="76" fillId="0" borderId="7" xfId="240" applyFont="1" applyFill="1" applyBorder="1" applyAlignment="1">
      <alignment horizontal="center" vertical="center" wrapText="1"/>
    </xf>
    <xf numFmtId="0" fontId="78" fillId="7" borderId="3" xfId="165" applyFont="1" applyFill="1" applyBorder="1" applyAlignment="1">
      <alignment horizontal="center" vertical="center" wrapText="1"/>
    </xf>
    <xf numFmtId="43" fontId="54" fillId="6" borderId="3" xfId="165" applyNumberFormat="1" applyFont="1" applyFill="1" applyBorder="1" applyAlignment="1">
      <alignment horizontal="center" vertical="center" wrapText="1"/>
    </xf>
    <xf numFmtId="199" fontId="8" fillId="6" borderId="3" xfId="49" applyNumberFormat="1" applyFont="1" applyFill="1" applyBorder="1" applyAlignment="1">
      <alignment horizontal="right" vertical="center" wrapText="1"/>
    </xf>
    <xf numFmtId="171" fontId="8" fillId="6" borderId="3" xfId="49" applyNumberFormat="1" applyFont="1" applyFill="1" applyBorder="1" applyAlignment="1">
      <alignment horizontal="right" vertical="center" wrapText="1"/>
    </xf>
    <xf numFmtId="0" fontId="48" fillId="6" borderId="3" xfId="165" applyFont="1" applyFill="1" applyBorder="1" applyAlignment="1">
      <alignment horizontal="center" wrapText="1"/>
    </xf>
    <xf numFmtId="43" fontId="10" fillId="6" borderId="3" xfId="165" applyNumberFormat="1" applyFont="1" applyFill="1" applyBorder="1" applyAlignment="1">
      <alignment horizontal="center" wrapText="1"/>
    </xf>
    <xf numFmtId="0" fontId="10" fillId="6" borderId="3" xfId="165" applyFont="1" applyFill="1" applyBorder="1" applyAlignment="1">
      <alignment wrapText="1"/>
    </xf>
    <xf numFmtId="0" fontId="10" fillId="6" borderId="3" xfId="165" applyFont="1" applyFill="1" applyBorder="1" applyAlignment="1">
      <alignment horizontal="center" vertical="center" wrapText="1"/>
    </xf>
    <xf numFmtId="0" fontId="10" fillId="6" borderId="3" xfId="165" applyFont="1" applyFill="1" applyBorder="1" applyAlignment="1">
      <alignment horizontal="center" wrapText="1"/>
    </xf>
    <xf numFmtId="176" fontId="8" fillId="0" borderId="3" xfId="165" applyNumberFormat="1" applyFont="1" applyFill="1" applyBorder="1" applyAlignment="1">
      <alignment horizontal="center" vertical="center" wrapText="1"/>
    </xf>
    <xf numFmtId="176" fontId="8" fillId="0" borderId="3" xfId="52" applyNumberFormat="1" applyFont="1" applyFill="1" applyBorder="1" applyAlignment="1">
      <alignment horizontal="center" vertical="center" wrapText="1"/>
    </xf>
    <xf numFmtId="199" fontId="78" fillId="0" borderId="3" xfId="49" applyNumberFormat="1" applyFont="1" applyFill="1" applyBorder="1" applyAlignment="1">
      <alignment horizontal="center" vertical="center" wrapText="1"/>
    </xf>
    <xf numFmtId="177" fontId="48" fillId="4" borderId="3" xfId="127" applyNumberFormat="1" applyFont="1" applyFill="1" applyBorder="1" applyAlignment="1" applyProtection="1">
      <alignment horizontal="center" vertical="center" wrapText="1" readingOrder="1"/>
      <protection locked="0"/>
    </xf>
    <xf numFmtId="171" fontId="48" fillId="4" borderId="3" xfId="49" applyNumberFormat="1" applyFont="1" applyFill="1" applyBorder="1" applyAlignment="1">
      <alignment horizontal="right" vertical="center" wrapText="1"/>
    </xf>
    <xf numFmtId="177" fontId="48" fillId="4" borderId="7" xfId="127" applyNumberFormat="1" applyFont="1" applyFill="1" applyBorder="1" applyAlignment="1" applyProtection="1">
      <alignment horizontal="center" vertical="center" wrapText="1" readingOrder="1"/>
      <protection locked="0"/>
    </xf>
    <xf numFmtId="0" fontId="78" fillId="0" borderId="3" xfId="165" applyFont="1" applyFill="1" applyBorder="1" applyAlignment="1">
      <alignment horizontal="center" vertical="center" wrapText="1"/>
    </xf>
    <xf numFmtId="0" fontId="48" fillId="0" borderId="0" xfId="165" applyFont="1" applyFill="1" applyBorder="1" applyAlignment="1">
      <alignment horizontal="right" wrapText="1"/>
    </xf>
    <xf numFmtId="43" fontId="48" fillId="0" borderId="0" xfId="52" applyNumberFormat="1" applyFont="1" applyFill="1" applyBorder="1" applyAlignment="1">
      <alignment horizontal="right" vertical="center" wrapText="1"/>
    </xf>
    <xf numFmtId="171" fontId="48" fillId="0" borderId="0" xfId="49" applyFont="1" applyFill="1" applyBorder="1" applyAlignment="1">
      <alignment wrapText="1"/>
    </xf>
    <xf numFmtId="43" fontId="48" fillId="0" borderId="0" xfId="165" applyNumberFormat="1" applyFont="1" applyFill="1" applyBorder="1" applyAlignment="1">
      <alignment wrapText="1"/>
    </xf>
    <xf numFmtId="171" fontId="48" fillId="0" borderId="0" xfId="49" applyFont="1" applyFill="1" applyAlignment="1">
      <alignment horizontal="center" wrapText="1"/>
    </xf>
    <xf numFmtId="171" fontId="48" fillId="0" borderId="0" xfId="165" applyNumberFormat="1" applyFont="1" applyFill="1" applyBorder="1" applyAlignment="1">
      <alignment wrapText="1"/>
    </xf>
    <xf numFmtId="171" fontId="8" fillId="0" borderId="0" xfId="165" applyNumberFormat="1" applyFont="1" applyFill="1" applyBorder="1" applyAlignment="1">
      <alignment wrapText="1"/>
    </xf>
    <xf numFmtId="43" fontId="8" fillId="0" borderId="0" xfId="165" applyNumberFormat="1" applyFont="1" applyFill="1" applyBorder="1" applyAlignment="1">
      <alignment wrapText="1"/>
    </xf>
    <xf numFmtId="199" fontId="48" fillId="4" borderId="3" xfId="165" applyNumberFormat="1" applyFont="1" applyFill="1" applyBorder="1" applyAlignment="1">
      <alignment horizontal="right" wrapText="1"/>
    </xf>
    <xf numFmtId="0" fontId="80" fillId="4" borderId="3" xfId="165" applyFont="1" applyFill="1" applyBorder="1" applyAlignment="1">
      <alignment horizontal="center" vertical="center" wrapText="1"/>
    </xf>
    <xf numFmtId="0" fontId="8" fillId="0" borderId="0" xfId="165" applyFont="1" applyFill="1" applyBorder="1" applyAlignment="1">
      <alignment horizontal="left" wrapText="1"/>
    </xf>
    <xf numFmtId="0" fontId="48" fillId="0" borderId="0" xfId="165" quotePrefix="1" applyFont="1" applyFill="1" applyBorder="1" applyAlignment="1">
      <alignment horizontal="left" wrapText="1"/>
    </xf>
    <xf numFmtId="199" fontId="48" fillId="0" borderId="0" xfId="165" applyNumberFormat="1" applyFont="1" applyFill="1" applyBorder="1" applyAlignment="1">
      <alignment horizontal="right" wrapText="1"/>
    </xf>
    <xf numFmtId="43" fontId="48" fillId="0" borderId="0" xfId="165" applyNumberFormat="1" applyFont="1" applyFill="1" applyBorder="1" applyAlignment="1">
      <alignment horizontal="center" wrapText="1"/>
    </xf>
    <xf numFmtId="0" fontId="48" fillId="0" borderId="0" xfId="165" applyFont="1" applyFill="1" applyAlignment="1">
      <alignment wrapText="1"/>
    </xf>
    <xf numFmtId="0" fontId="48" fillId="0" borderId="0" xfId="165" applyFont="1" applyFill="1" applyAlignment="1">
      <alignment horizontal="center" vertical="top" wrapText="1"/>
    </xf>
    <xf numFmtId="0" fontId="48" fillId="0" borderId="0" xfId="165" applyFont="1" applyFill="1" applyAlignment="1">
      <alignment horizontal="center" wrapText="1"/>
    </xf>
    <xf numFmtId="0" fontId="48" fillId="0" borderId="0" xfId="165" applyFont="1" applyFill="1" applyAlignment="1">
      <alignment horizontal="right" wrapText="1"/>
    </xf>
    <xf numFmtId="43" fontId="48" fillId="0" borderId="0" xfId="165" applyNumberFormat="1" applyFont="1" applyFill="1" applyAlignment="1">
      <alignment horizontal="center" wrapText="1"/>
    </xf>
    <xf numFmtId="43" fontId="48" fillId="0" borderId="0" xfId="165" applyNumberFormat="1" applyFont="1" applyFill="1" applyAlignment="1">
      <alignment horizontal="right" wrapText="1"/>
    </xf>
    <xf numFmtId="175" fontId="48" fillId="0" borderId="0" xfId="165" applyNumberFormat="1" applyFont="1" applyFill="1" applyAlignment="1">
      <alignment horizontal="center" wrapText="1"/>
    </xf>
    <xf numFmtId="43" fontId="48" fillId="0" borderId="0" xfId="165" applyNumberFormat="1" applyFont="1" applyFill="1" applyAlignment="1">
      <alignment wrapText="1"/>
    </xf>
    <xf numFmtId="175" fontId="76" fillId="0" borderId="3" xfId="165" applyNumberFormat="1" applyFont="1" applyFill="1" applyBorder="1" applyAlignment="1">
      <alignment vertical="center" wrapText="1"/>
    </xf>
    <xf numFmtId="199" fontId="76" fillId="0" borderId="3" xfId="165" applyNumberFormat="1" applyFont="1" applyFill="1" applyBorder="1" applyAlignment="1">
      <alignment horizontal="center" vertical="center" wrapText="1"/>
    </xf>
    <xf numFmtId="0" fontId="48" fillId="5" borderId="3" xfId="157" applyFont="1" applyFill="1" applyBorder="1" applyAlignment="1">
      <alignment horizontal="center" vertical="center" wrapText="1"/>
    </xf>
    <xf numFmtId="0" fontId="48" fillId="5" borderId="3" xfId="157" quotePrefix="1" applyFont="1" applyFill="1" applyBorder="1" applyAlignment="1">
      <alignment horizontal="center" vertical="center" wrapText="1"/>
    </xf>
    <xf numFmtId="199" fontId="48" fillId="5" borderId="3" xfId="49" applyNumberFormat="1" applyFont="1" applyFill="1" applyBorder="1" applyAlignment="1">
      <alignment horizontal="right" vertical="center" wrapText="1"/>
    </xf>
    <xf numFmtId="43" fontId="48" fillId="5" borderId="3" xfId="52" applyNumberFormat="1" applyFont="1" applyFill="1" applyBorder="1" applyAlignment="1">
      <alignment horizontal="right" vertical="center" wrapText="1"/>
    </xf>
    <xf numFmtId="0" fontId="48" fillId="5" borderId="3" xfId="165" applyFont="1" applyFill="1" applyBorder="1" applyAlignment="1">
      <alignment horizontal="center" vertical="center" wrapText="1"/>
    </xf>
    <xf numFmtId="0" fontId="2" fillId="5" borderId="3" xfId="157" quotePrefix="1" applyFont="1" applyFill="1" applyBorder="1" applyAlignment="1">
      <alignment horizontal="center" vertical="center" wrapText="1"/>
    </xf>
    <xf numFmtId="0" fontId="79" fillId="5" borderId="3" xfId="157" applyFont="1" applyFill="1" applyBorder="1" applyAlignment="1">
      <alignment horizontal="center" vertical="center" wrapText="1"/>
    </xf>
    <xf numFmtId="0" fontId="79" fillId="5" borderId="3" xfId="286" quotePrefix="1" applyFont="1" applyFill="1" applyBorder="1" applyAlignment="1">
      <alignment horizontal="center" vertical="center" wrapText="1"/>
    </xf>
    <xf numFmtId="199" fontId="79" fillId="5" borderId="3" xfId="49" applyNumberFormat="1" applyFont="1" applyFill="1" applyBorder="1" applyAlignment="1">
      <alignment horizontal="right" vertical="center" wrapText="1"/>
    </xf>
    <xf numFmtId="43" fontId="79" fillId="5" borderId="3" xfId="52" applyNumberFormat="1" applyFont="1" applyFill="1" applyBorder="1" applyAlignment="1">
      <alignment horizontal="right" vertical="center" wrapText="1"/>
    </xf>
    <xf numFmtId="14" fontId="79" fillId="5" borderId="3" xfId="157" applyNumberFormat="1" applyFont="1" applyFill="1" applyBorder="1" applyAlignment="1">
      <alignment horizontal="center" vertical="center" wrapText="1"/>
    </xf>
    <xf numFmtId="177" fontId="79" fillId="5" borderId="3" xfId="165" applyNumberFormat="1" applyFont="1" applyFill="1" applyBorder="1" applyAlignment="1">
      <alignment horizontal="center" vertical="center" wrapText="1"/>
    </xf>
    <xf numFmtId="0" fontId="79" fillId="5" borderId="3" xfId="286" applyFont="1" applyFill="1" applyBorder="1" applyAlignment="1">
      <alignment horizontal="center" vertical="center" wrapText="1"/>
    </xf>
    <xf numFmtId="0" fontId="79" fillId="5" borderId="3" xfId="165" applyFont="1" applyFill="1" applyBorder="1" applyAlignment="1">
      <alignment horizontal="center" vertical="center" wrapText="1"/>
    </xf>
    <xf numFmtId="199" fontId="76" fillId="7" borderId="3" xfId="49" applyNumberFormat="1" applyFont="1" applyFill="1" applyBorder="1" applyAlignment="1">
      <alignment horizontal="center" vertical="center" wrapText="1"/>
    </xf>
    <xf numFmtId="199" fontId="54" fillId="8" borderId="3" xfId="49" applyNumberFormat="1" applyFont="1" applyFill="1" applyBorder="1" applyAlignment="1">
      <alignment horizontal="center" vertical="center" wrapText="1"/>
    </xf>
    <xf numFmtId="175" fontId="10" fillId="0" borderId="3" xfId="165" quotePrefix="1" applyNumberFormat="1" applyFont="1" applyFill="1" applyBorder="1" applyAlignment="1">
      <alignment horizontal="center" vertical="center" wrapText="1"/>
    </xf>
    <xf numFmtId="0" fontId="54" fillId="4" borderId="0" xfId="165" applyFont="1" applyFill="1" applyBorder="1" applyAlignment="1">
      <alignment horizontal="center" vertical="center" wrapText="1"/>
    </xf>
    <xf numFmtId="0" fontId="79" fillId="0" borderId="3" xfId="165" applyFont="1" applyFill="1" applyBorder="1" applyAlignment="1">
      <alignment horizontal="center" vertical="center" wrapText="1"/>
    </xf>
    <xf numFmtId="43" fontId="54" fillId="6" borderId="3" xfId="165" applyNumberFormat="1" applyFont="1" applyFill="1" applyBorder="1" applyAlignment="1">
      <alignment horizontal="center" vertical="center" wrapText="1"/>
    </xf>
    <xf numFmtId="199" fontId="48" fillId="0" borderId="0" xfId="49" applyNumberFormat="1" applyFont="1" applyFill="1" applyBorder="1" applyAlignment="1">
      <alignment horizontal="center" wrapText="1"/>
    </xf>
    <xf numFmtId="0" fontId="10" fillId="0" borderId="0" xfId="165" applyFont="1" applyFill="1" applyBorder="1" applyAlignment="1">
      <alignment horizontal="center" vertical="top" wrapText="1"/>
    </xf>
    <xf numFmtId="0" fontId="54" fillId="8" borderId="7" xfId="165" applyFont="1" applyFill="1" applyBorder="1" applyAlignment="1">
      <alignment horizontal="center" vertical="center" wrapText="1"/>
    </xf>
    <xf numFmtId="0" fontId="54" fillId="6" borderId="7" xfId="165" applyFont="1" applyFill="1" applyBorder="1" applyAlignment="1">
      <alignment horizontal="center" vertical="center" wrapText="1"/>
    </xf>
    <xf numFmtId="0" fontId="8" fillId="0" borderId="7" xfId="165" applyFont="1" applyFill="1" applyBorder="1" applyAlignment="1">
      <alignment wrapText="1"/>
    </xf>
    <xf numFmtId="0" fontId="48" fillId="0" borderId="7" xfId="165" quotePrefix="1" applyFont="1" applyFill="1" applyBorder="1" applyAlignment="1">
      <alignment horizontal="center" vertical="center" wrapText="1"/>
    </xf>
    <xf numFmtId="0" fontId="48" fillId="0" borderId="7" xfId="240" applyFont="1" applyFill="1" applyBorder="1" applyAlignment="1">
      <alignment horizontal="center" vertical="center" wrapText="1"/>
    </xf>
    <xf numFmtId="0" fontId="48" fillId="0" borderId="7" xfId="260" applyFont="1" applyFill="1" applyBorder="1" applyAlignment="1">
      <alignment horizontal="center" vertical="center" wrapText="1"/>
    </xf>
    <xf numFmtId="0" fontId="8" fillId="4" borderId="7" xfId="165" applyFont="1" applyFill="1" applyBorder="1" applyAlignment="1">
      <alignment horizontal="center" vertical="center" wrapText="1"/>
    </xf>
    <xf numFmtId="199" fontId="48" fillId="4" borderId="7" xfId="49" applyNumberFormat="1" applyFont="1" applyFill="1" applyBorder="1" applyAlignment="1">
      <alignment horizontal="center" vertical="center" wrapText="1"/>
    </xf>
    <xf numFmtId="199" fontId="48" fillId="4" borderId="7" xfId="49" applyNumberFormat="1" applyFont="1" applyFill="1" applyBorder="1" applyAlignment="1">
      <alignment vertical="center" wrapText="1"/>
    </xf>
    <xf numFmtId="0" fontId="76" fillId="0" borderId="7" xfId="165" applyFont="1" applyFill="1" applyBorder="1" applyAlignment="1">
      <alignment wrapText="1"/>
    </xf>
    <xf numFmtId="176" fontId="76" fillId="0" borderId="7" xfId="165" applyNumberFormat="1" applyFont="1" applyFill="1" applyBorder="1" applyAlignment="1">
      <alignment horizontal="center" vertical="center" wrapText="1"/>
    </xf>
    <xf numFmtId="43" fontId="76" fillId="0" borderId="7" xfId="165" applyNumberFormat="1" applyFont="1" applyFill="1" applyBorder="1" applyAlignment="1">
      <alignment horizontal="center" vertical="center" wrapText="1"/>
    </xf>
    <xf numFmtId="177" fontId="79" fillId="0" borderId="7" xfId="127" applyNumberFormat="1" applyFont="1" applyFill="1" applyBorder="1" applyAlignment="1" applyProtection="1">
      <alignment horizontal="center" vertical="center" wrapText="1" readingOrder="1"/>
      <protection locked="0"/>
    </xf>
    <xf numFmtId="0" fontId="8" fillId="7" borderId="7" xfId="165" applyFont="1" applyFill="1" applyBorder="1" applyAlignment="1">
      <alignment horizontal="center" vertical="center" wrapText="1"/>
    </xf>
    <xf numFmtId="176" fontId="8" fillId="0" borderId="7" xfId="165" applyNumberFormat="1" applyFont="1" applyFill="1" applyBorder="1" applyAlignment="1">
      <alignment horizontal="center" vertical="center" wrapText="1"/>
    </xf>
    <xf numFmtId="0" fontId="5" fillId="3" borderId="15" xfId="0" applyFont="1" applyFill="1" applyBorder="1" applyAlignment="1">
      <alignment horizontal="center" vertical="center" wrapText="1"/>
    </xf>
    <xf numFmtId="1" fontId="8" fillId="0" borderId="0" xfId="165" applyNumberFormat="1" applyFont="1" applyFill="1" applyAlignment="1">
      <alignment vertical="center" wrapText="1"/>
    </xf>
    <xf numFmtId="1" fontId="10" fillId="0" borderId="0" xfId="165" applyNumberFormat="1" applyFont="1" applyFill="1" applyAlignment="1">
      <alignment vertical="center" wrapText="1"/>
    </xf>
    <xf numFmtId="0" fontId="74" fillId="4" borderId="3" xfId="0" applyFont="1" applyFill="1" applyBorder="1" applyAlignment="1">
      <alignment horizontal="center" vertical="top" wrapText="1"/>
    </xf>
    <xf numFmtId="0" fontId="2" fillId="4" borderId="3" xfId="0" applyFont="1" applyFill="1" applyBorder="1" applyAlignment="1">
      <alignment vertical="top" wrapText="1"/>
    </xf>
    <xf numFmtId="0" fontId="82" fillId="4" borderId="3" xfId="0" applyFont="1" applyFill="1" applyBorder="1" applyAlignment="1">
      <alignment horizontal="center" vertical="top" wrapText="1"/>
    </xf>
    <xf numFmtId="0" fontId="2" fillId="0" borderId="3" xfId="0" applyFont="1" applyFill="1" applyBorder="1" applyAlignment="1">
      <alignment horizontal="center" vertical="top" wrapText="1"/>
    </xf>
    <xf numFmtId="0" fontId="47" fillId="4" borderId="3" xfId="0" applyFont="1" applyFill="1" applyBorder="1" applyAlignment="1">
      <alignment horizontal="left" vertical="top" wrapText="1"/>
    </xf>
    <xf numFmtId="0" fontId="2" fillId="4" borderId="10" xfId="0" applyFont="1" applyFill="1" applyBorder="1" applyAlignment="1" applyProtection="1">
      <alignment horizontal="center" vertical="top" wrapText="1"/>
      <protection locked="0"/>
    </xf>
    <xf numFmtId="0" fontId="2" fillId="4" borderId="3" xfId="0" applyFont="1" applyFill="1" applyBorder="1" applyAlignment="1" applyProtection="1">
      <alignment horizontal="center" vertical="top" wrapText="1"/>
      <protection locked="0"/>
    </xf>
    <xf numFmtId="0" fontId="2" fillId="4" borderId="3" xfId="0" quotePrefix="1" applyFont="1" applyFill="1" applyBorder="1" applyAlignment="1" applyProtection="1">
      <alignment horizontal="center" vertical="top" wrapText="1"/>
      <protection locked="0"/>
    </xf>
    <xf numFmtId="0" fontId="2" fillId="4" borderId="0" xfId="0" applyFont="1" applyFill="1" applyAlignment="1">
      <alignment vertical="top" wrapText="1"/>
    </xf>
    <xf numFmtId="0" fontId="2" fillId="4" borderId="2" xfId="0" applyFont="1" applyFill="1" applyBorder="1" applyAlignment="1" applyProtection="1">
      <alignment horizontal="center" vertical="top" wrapText="1"/>
      <protection locked="0"/>
    </xf>
    <xf numFmtId="0" fontId="2" fillId="4" borderId="3" xfId="154" applyFont="1" applyFill="1" applyBorder="1" applyAlignment="1">
      <alignment horizontal="center" vertical="center" wrapText="1"/>
    </xf>
    <xf numFmtId="0" fontId="2" fillId="4" borderId="3" xfId="158" applyFont="1" applyFill="1" applyBorder="1" applyAlignment="1">
      <alignment horizontal="center" vertical="top" wrapText="1"/>
    </xf>
    <xf numFmtId="0" fontId="2" fillId="4" borderId="3" xfId="159" applyFont="1" applyFill="1" applyBorder="1" applyAlignment="1">
      <alignment horizontal="center" vertical="top" wrapText="1"/>
    </xf>
    <xf numFmtId="0" fontId="2" fillId="4" borderId="3" xfId="160" applyFont="1" applyFill="1" applyBorder="1" applyAlignment="1">
      <alignment horizontal="center" vertical="center" wrapText="1"/>
    </xf>
    <xf numFmtId="0" fontId="2" fillId="4" borderId="3" xfId="161" applyFont="1" applyFill="1" applyBorder="1" applyAlignment="1">
      <alignment horizontal="center" vertical="top" wrapText="1"/>
    </xf>
    <xf numFmtId="0" fontId="2" fillId="4" borderId="3" xfId="162" applyFont="1" applyFill="1" applyBorder="1" applyAlignment="1">
      <alignment horizontal="center" vertical="center" wrapText="1"/>
    </xf>
    <xf numFmtId="0" fontId="2" fillId="4" borderId="3" xfId="163" applyFont="1" applyFill="1" applyBorder="1" applyAlignment="1">
      <alignment horizontal="center" vertical="top" wrapText="1"/>
    </xf>
    <xf numFmtId="0" fontId="2" fillId="4" borderId="3" xfId="0" applyFont="1" applyFill="1" applyBorder="1" applyAlignment="1">
      <alignment horizontal="center" vertical="top" wrapText="1"/>
    </xf>
    <xf numFmtId="0" fontId="2" fillId="4" borderId="3" xfId="164" applyFont="1" applyFill="1" applyBorder="1" applyAlignment="1">
      <alignment horizontal="center" vertical="top" wrapText="1"/>
    </xf>
    <xf numFmtId="0" fontId="76" fillId="0" borderId="0" xfId="0" applyFont="1" applyAlignment="1">
      <alignment horizontal="center" vertical="center"/>
    </xf>
    <xf numFmtId="199" fontId="54" fillId="8" borderId="3" xfId="49" applyNumberFormat="1" applyFont="1" applyFill="1" applyBorder="1" applyAlignment="1">
      <alignment horizontal="center" vertical="center" wrapText="1"/>
    </xf>
    <xf numFmtId="199" fontId="54" fillId="6" borderId="3" xfId="49" applyNumberFormat="1" applyFont="1" applyFill="1" applyBorder="1" applyAlignment="1">
      <alignment horizontal="center" vertical="center" wrapText="1"/>
    </xf>
    <xf numFmtId="0" fontId="79" fillId="0" borderId="3" xfId="165" applyFont="1" applyFill="1" applyBorder="1" applyAlignment="1">
      <alignment horizontal="center" vertical="center" wrapText="1"/>
    </xf>
    <xf numFmtId="43" fontId="54" fillId="6" borderId="3" xfId="165" applyNumberFormat="1" applyFont="1" applyFill="1" applyBorder="1" applyAlignment="1">
      <alignment horizontal="center" vertical="center" wrapText="1"/>
    </xf>
    <xf numFmtId="43" fontId="48" fillId="0" borderId="10" xfId="52" applyNumberFormat="1" applyFont="1" applyFill="1" applyBorder="1" applyAlignment="1">
      <alignment horizontal="right" vertical="center" wrapText="1"/>
    </xf>
    <xf numFmtId="0" fontId="79" fillId="0" borderId="3" xfId="165" applyFont="1" applyFill="1" applyBorder="1" applyAlignment="1">
      <alignment horizontal="center" vertical="center" wrapText="1"/>
    </xf>
    <xf numFmtId="43" fontId="54" fillId="6" borderId="3" xfId="165" applyNumberFormat="1" applyFont="1" applyFill="1" applyBorder="1" applyAlignment="1">
      <alignment horizontal="center" vertical="center" wrapText="1"/>
    </xf>
    <xf numFmtId="3" fontId="5" fillId="0" borderId="15" xfId="0"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43" fontId="48" fillId="0" borderId="16" xfId="54" applyFont="1" applyFill="1" applyBorder="1" applyAlignment="1" applyProtection="1">
      <alignment horizontal="center" vertical="center" wrapText="1" readingOrder="1"/>
      <protection locked="0"/>
    </xf>
    <xf numFmtId="199" fontId="48" fillId="5" borderId="3" xfId="49" applyNumberFormat="1" applyFont="1" applyFill="1" applyBorder="1" applyAlignment="1">
      <alignment horizontal="center" vertical="center" wrapText="1"/>
    </xf>
    <xf numFmtId="0" fontId="2" fillId="4" borderId="7" xfId="0" applyFont="1" applyFill="1" applyBorder="1" applyAlignment="1">
      <alignment vertical="top" wrapText="1"/>
    </xf>
    <xf numFmtId="0" fontId="2" fillId="4" borderId="7" xfId="162" applyFont="1" applyFill="1" applyBorder="1" applyAlignment="1">
      <alignment horizontal="center" vertical="center" wrapText="1"/>
    </xf>
    <xf numFmtId="0" fontId="2" fillId="4" borderId="7" xfId="164" applyFont="1" applyFill="1" applyBorder="1" applyAlignment="1">
      <alignment horizontal="center" vertical="top" wrapText="1"/>
    </xf>
    <xf numFmtId="0" fontId="82" fillId="4" borderId="7"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4" borderId="7" xfId="158" applyFont="1" applyFill="1" applyBorder="1" applyAlignment="1">
      <alignment horizontal="center" vertical="top" wrapText="1"/>
    </xf>
    <xf numFmtId="0" fontId="2" fillId="4" borderId="7" xfId="161" applyFont="1" applyFill="1" applyBorder="1" applyAlignment="1">
      <alignment horizontal="center" vertical="top" wrapText="1"/>
    </xf>
    <xf numFmtId="0" fontId="2" fillId="4" borderId="7" xfId="0" applyFont="1" applyFill="1" applyBorder="1" applyAlignment="1">
      <alignment horizontal="center" vertical="top" wrapText="1"/>
    </xf>
    <xf numFmtId="0" fontId="74" fillId="4" borderId="7" xfId="0" applyFont="1" applyFill="1" applyBorder="1" applyAlignment="1">
      <alignment horizontal="center" vertical="top" wrapText="1"/>
    </xf>
    <xf numFmtId="0" fontId="2" fillId="4" borderId="7" xfId="159" applyFont="1" applyFill="1" applyBorder="1" applyAlignment="1">
      <alignment horizontal="center" vertical="top" wrapText="1"/>
    </xf>
    <xf numFmtId="43" fontId="48" fillId="0" borderId="16" xfId="54" quotePrefix="1" applyFont="1" applyFill="1" applyBorder="1" applyAlignment="1" applyProtection="1">
      <alignment horizontal="left" vertical="top" wrapText="1" readingOrder="1"/>
      <protection locked="0"/>
    </xf>
    <xf numFmtId="0" fontId="48" fillId="4" borderId="7" xfId="0" applyFont="1" applyFill="1" applyBorder="1" applyAlignment="1">
      <alignment horizontal="center" vertical="top" wrapText="1"/>
    </xf>
    <xf numFmtId="0" fontId="48" fillId="4" borderId="3" xfId="0" applyFont="1" applyFill="1" applyBorder="1" applyAlignment="1">
      <alignment horizontal="center" vertical="top" wrapText="1"/>
    </xf>
    <xf numFmtId="0" fontId="48" fillId="4" borderId="3" xfId="0" applyFont="1" applyFill="1" applyBorder="1" applyAlignment="1">
      <alignment horizontal="left" vertical="top" wrapText="1"/>
    </xf>
    <xf numFmtId="0" fontId="48" fillId="4" borderId="3" xfId="154" applyFont="1" applyFill="1" applyBorder="1" applyAlignment="1">
      <alignment horizontal="center" vertical="center" wrapText="1"/>
    </xf>
    <xf numFmtId="0" fontId="48" fillId="4" borderId="3" xfId="0" applyFont="1" applyFill="1" applyBorder="1" applyAlignment="1" applyProtection="1">
      <alignment horizontal="center" vertical="top" wrapText="1"/>
      <protection locked="0"/>
    </xf>
    <xf numFmtId="0" fontId="48" fillId="4" borderId="3" xfId="0" quotePrefix="1" applyFont="1" applyFill="1" applyBorder="1" applyAlignment="1" applyProtection="1">
      <alignment horizontal="center" vertical="top" wrapText="1"/>
      <protection locked="0"/>
    </xf>
    <xf numFmtId="0" fontId="48" fillId="4" borderId="2" xfId="0" applyFont="1" applyFill="1" applyBorder="1" applyAlignment="1" applyProtection="1">
      <alignment horizontal="center" vertical="top" wrapText="1"/>
      <protection locked="0"/>
    </xf>
    <xf numFmtId="0" fontId="48" fillId="4" borderId="10" xfId="0" applyFont="1" applyFill="1" applyBorder="1" applyAlignment="1" applyProtection="1">
      <alignment horizontal="center" vertical="top" wrapText="1"/>
      <protection locked="0"/>
    </xf>
    <xf numFmtId="0" fontId="48" fillId="4" borderId="7" xfId="0" applyFont="1" applyFill="1" applyBorder="1" applyAlignment="1">
      <alignment vertical="top" wrapText="1"/>
    </xf>
    <xf numFmtId="0" fontId="83" fillId="0" borderId="0" xfId="0" applyFont="1" applyAlignment="1">
      <alignment horizontal="justify" vertical="center"/>
    </xf>
    <xf numFmtId="0" fontId="2" fillId="4" borderId="3" xfId="0" applyFont="1" applyFill="1" applyBorder="1" applyAlignment="1">
      <alignment horizontal="center" vertical="center" wrapText="1"/>
    </xf>
    <xf numFmtId="0" fontId="48" fillId="4" borderId="7" xfId="0" applyFont="1" applyFill="1" applyBorder="1" applyAlignment="1">
      <alignment horizontal="center" vertical="center" wrapText="1"/>
    </xf>
    <xf numFmtId="0" fontId="79" fillId="5" borderId="3" xfId="165" applyFont="1" applyFill="1" applyBorder="1" applyAlignment="1">
      <alignment horizontal="center" vertical="center" wrapText="1"/>
    </xf>
    <xf numFmtId="0" fontId="48" fillId="0" borderId="0" xfId="165" quotePrefix="1" applyFont="1" applyFill="1" applyBorder="1" applyAlignment="1">
      <alignment wrapText="1"/>
    </xf>
    <xf numFmtId="43" fontId="79" fillId="0" borderId="3" xfId="52" quotePrefix="1" applyNumberFormat="1" applyFont="1" applyFill="1" applyBorder="1" applyAlignment="1">
      <alignment horizontal="left" vertical="center" wrapText="1"/>
    </xf>
    <xf numFmtId="0" fontId="48" fillId="4" borderId="3" xfId="0" applyFont="1" applyFill="1" applyBorder="1" applyAlignment="1">
      <alignment horizontal="center" vertical="center" wrapText="1"/>
    </xf>
    <xf numFmtId="0" fontId="48" fillId="0" borderId="16" xfId="54" quotePrefix="1" applyNumberFormat="1" applyFont="1" applyFill="1" applyBorder="1" applyAlignment="1" applyProtection="1">
      <alignment horizontal="left" vertical="center" wrapText="1" readingOrder="1"/>
      <protection locked="0"/>
    </xf>
    <xf numFmtId="0" fontId="48" fillId="4" borderId="3" xfId="0" applyFont="1" applyFill="1" applyBorder="1" applyAlignment="1" applyProtection="1">
      <alignment horizontal="center" vertical="center" wrapText="1"/>
      <protection locked="0"/>
    </xf>
    <xf numFmtId="0" fontId="79" fillId="0" borderId="0" xfId="0" quotePrefix="1" applyFont="1" applyAlignment="1">
      <alignment horizontal="justify" vertical="center" wrapText="1"/>
    </xf>
    <xf numFmtId="0" fontId="79" fillId="0" borderId="0" xfId="0" applyFont="1" applyAlignment="1">
      <alignment horizontal="justify" vertical="center"/>
    </xf>
    <xf numFmtId="0" fontId="79" fillId="0" borderId="0" xfId="0" applyFont="1" applyAlignment="1">
      <alignment vertical="center" wrapText="1"/>
    </xf>
    <xf numFmtId="0" fontId="84" fillId="0" borderId="0" xfId="0" applyFont="1" applyAlignment="1">
      <alignment horizontal="justify" vertical="center"/>
    </xf>
    <xf numFmtId="0" fontId="48" fillId="4" borderId="3" xfId="0" quotePrefix="1" applyFont="1" applyFill="1" applyBorder="1" applyAlignment="1" applyProtection="1">
      <alignment horizontal="center" vertical="center" wrapText="1"/>
      <protection locked="0"/>
    </xf>
    <xf numFmtId="0" fontId="84" fillId="0" borderId="0" xfId="0" quotePrefix="1" applyFont="1" applyAlignment="1">
      <alignment horizontal="justify" vertical="center"/>
    </xf>
    <xf numFmtId="0" fontId="83" fillId="0" borderId="0" xfId="0" applyFont="1"/>
    <xf numFmtId="171" fontId="80" fillId="0" borderId="3" xfId="49" applyNumberFormat="1" applyFont="1" applyFill="1" applyBorder="1" applyAlignment="1">
      <alignment horizontal="right" vertical="center" wrapText="1"/>
    </xf>
    <xf numFmtId="0" fontId="79" fillId="0" borderId="3" xfId="165" applyFont="1" applyFill="1" applyBorder="1" applyAlignment="1">
      <alignment horizontal="center" vertical="center" wrapText="1"/>
    </xf>
    <xf numFmtId="0" fontId="79" fillId="5" borderId="3" xfId="165" applyFont="1" applyFill="1" applyBorder="1" applyAlignment="1">
      <alignment horizontal="center" vertical="center" wrapText="1"/>
    </xf>
    <xf numFmtId="0" fontId="76" fillId="0" borderId="7" xfId="165" applyFont="1" applyFill="1" applyBorder="1" applyAlignment="1">
      <alignment vertical="center" wrapText="1"/>
    </xf>
    <xf numFmtId="0" fontId="76" fillId="7" borderId="3" xfId="165" applyFont="1" applyFill="1" applyBorder="1" applyAlignment="1">
      <alignment vertical="center" wrapText="1"/>
    </xf>
    <xf numFmtId="0" fontId="54" fillId="8" borderId="7" xfId="165" applyFont="1" applyFill="1" applyBorder="1" applyAlignment="1">
      <alignment vertical="center" wrapText="1"/>
    </xf>
    <xf numFmtId="0" fontId="48" fillId="0" borderId="3" xfId="0" applyFont="1" applyBorder="1" applyAlignment="1">
      <alignment vertical="center" wrapText="1"/>
    </xf>
    <xf numFmtId="0" fontId="48" fillId="4" borderId="3" xfId="0" applyFont="1" applyFill="1" applyBorder="1" applyAlignment="1">
      <alignment vertical="center" wrapText="1"/>
    </xf>
    <xf numFmtId="0" fontId="48" fillId="0" borderId="3" xfId="0" applyFont="1" applyBorder="1" applyAlignment="1">
      <alignment horizontal="center" vertical="center" wrapText="1"/>
    </xf>
    <xf numFmtId="0" fontId="79" fillId="0" borderId="3" xfId="0" quotePrefix="1" applyFont="1" applyBorder="1" applyAlignment="1">
      <alignment horizontal="justify" vertical="center" wrapText="1"/>
    </xf>
    <xf numFmtId="14" fontId="48" fillId="4" borderId="3" xfId="165" applyNumberFormat="1" applyFont="1" applyFill="1" applyBorder="1" applyAlignment="1">
      <alignment horizontal="center" vertical="center" wrapText="1"/>
    </xf>
    <xf numFmtId="0" fontId="79" fillId="5" borderId="3" xfId="165" applyFont="1" applyFill="1" applyBorder="1" applyAlignment="1">
      <alignment horizontal="center" vertical="center" wrapText="1"/>
    </xf>
    <xf numFmtId="0" fontId="48" fillId="3" borderId="3" xfId="0" applyFont="1" applyFill="1" applyBorder="1" applyAlignment="1">
      <alignment horizontal="center" vertical="center" wrapText="1"/>
    </xf>
    <xf numFmtId="0" fontId="28" fillId="0" borderId="0" xfId="239"/>
    <xf numFmtId="0" fontId="50" fillId="3" borderId="0" xfId="239" applyFont="1" applyFill="1" applyAlignment="1">
      <alignment horizontal="center" vertical="center"/>
    </xf>
    <xf numFmtId="0" fontId="85" fillId="0" borderId="0" xfId="282" applyFont="1" applyAlignment="1">
      <alignment horizontal="center" vertical="center" wrapText="1"/>
    </xf>
    <xf numFmtId="0" fontId="85" fillId="0" borderId="0" xfId="282" applyFont="1" applyAlignment="1">
      <alignment vertical="center" wrapText="1"/>
    </xf>
    <xf numFmtId="0" fontId="86" fillId="0" borderId="3" xfId="282" applyFont="1" applyBorder="1" applyAlignment="1">
      <alignment horizontal="center" vertical="center" wrapText="1"/>
    </xf>
    <xf numFmtId="0" fontId="86" fillId="0" borderId="3" xfId="282" applyFont="1" applyBorder="1" applyAlignment="1">
      <alignment vertical="center" wrapText="1"/>
    </xf>
    <xf numFmtId="0" fontId="87" fillId="0" borderId="3" xfId="282" applyFont="1" applyBorder="1" applyAlignment="1">
      <alignment vertical="center" wrapText="1"/>
    </xf>
    <xf numFmtId="0" fontId="67" fillId="0" borderId="3" xfId="282" applyBorder="1"/>
    <xf numFmtId="0" fontId="88" fillId="0" borderId="3" xfId="282" applyFont="1" applyBorder="1" applyAlignment="1">
      <alignment horizontal="center" vertical="center" wrapText="1"/>
    </xf>
    <xf numFmtId="0" fontId="88" fillId="0" borderId="3" xfId="282" applyFont="1" applyBorder="1" applyAlignment="1">
      <alignment vertical="center" wrapText="1"/>
    </xf>
    <xf numFmtId="0" fontId="89" fillId="0" borderId="3" xfId="282" applyFont="1" applyBorder="1" applyAlignment="1">
      <alignment horizontal="center" vertical="center" wrapText="1"/>
    </xf>
    <xf numFmtId="3" fontId="89" fillId="0" borderId="3" xfId="282" applyNumberFormat="1" applyFont="1" applyBorder="1" applyAlignment="1">
      <alignment horizontal="center" vertical="center" wrapText="1"/>
    </xf>
    <xf numFmtId="0" fontId="85" fillId="0" borderId="3" xfId="282" applyFont="1" applyBorder="1" applyAlignment="1">
      <alignment horizontal="center" vertical="center" wrapText="1"/>
    </xf>
    <xf numFmtId="0" fontId="67" fillId="0" borderId="3" xfId="282" applyBorder="1" applyAlignment="1">
      <alignment horizontal="center"/>
    </xf>
    <xf numFmtId="3" fontId="85" fillId="0" borderId="3" xfId="282" applyNumberFormat="1" applyFont="1" applyBorder="1" applyAlignment="1">
      <alignment horizontal="center" vertical="center" wrapText="1"/>
    </xf>
    <xf numFmtId="0" fontId="2" fillId="4" borderId="0" xfId="282" applyFont="1" applyFill="1" applyAlignment="1">
      <alignment horizontal="left" vertical="top" wrapText="1"/>
    </xf>
    <xf numFmtId="0" fontId="28" fillId="4" borderId="0" xfId="282" applyFont="1" applyFill="1" applyAlignment="1">
      <alignment horizontal="left" vertical="top" wrapText="1"/>
    </xf>
    <xf numFmtId="0" fontId="90" fillId="0" borderId="3" xfId="282" applyFont="1" applyBorder="1" applyAlignment="1">
      <alignment horizontal="center" vertical="top" wrapText="1"/>
    </xf>
    <xf numFmtId="0" fontId="91" fillId="0" borderId="3" xfId="282" applyFont="1" applyBorder="1" applyAlignment="1">
      <alignment horizontal="center" vertical="top" wrapText="1"/>
    </xf>
    <xf numFmtId="0" fontId="64" fillId="4" borderId="3" xfId="282" applyFont="1" applyFill="1" applyBorder="1" applyAlignment="1">
      <alignment horizontal="left" vertical="top" wrapText="1"/>
    </xf>
    <xf numFmtId="0" fontId="86" fillId="0" borderId="3" xfId="282" applyFont="1" applyBorder="1" applyAlignment="1">
      <alignment horizontal="center" vertical="center" wrapText="1"/>
    </xf>
    <xf numFmtId="0" fontId="92" fillId="5" borderId="3" xfId="165" applyFont="1" applyFill="1" applyBorder="1" applyAlignment="1">
      <alignment horizontal="center" vertical="center" wrapText="1"/>
    </xf>
    <xf numFmtId="0" fontId="92" fillId="0" borderId="3" xfId="282" applyFont="1" applyBorder="1" applyAlignment="1">
      <alignment vertical="center" wrapText="1"/>
    </xf>
    <xf numFmtId="0" fontId="67" fillId="4" borderId="3" xfId="282" applyFill="1" applyBorder="1"/>
    <xf numFmtId="43" fontId="2" fillId="4" borderId="3" xfId="52" applyFont="1" applyFill="1" applyBorder="1" applyAlignment="1">
      <alignment horizontal="center" vertical="center" wrapText="1"/>
    </xf>
    <xf numFmtId="0" fontId="87" fillId="4" borderId="3" xfId="282" applyFont="1" applyFill="1" applyBorder="1" applyAlignment="1">
      <alignment vertical="center" wrapText="1"/>
    </xf>
    <xf numFmtId="0" fontId="92" fillId="0" borderId="3" xfId="282" applyFont="1" applyBorder="1" applyAlignment="1">
      <alignment horizontal="center" vertical="center" wrapText="1"/>
    </xf>
    <xf numFmtId="43" fontId="70" fillId="0" borderId="3" xfId="52" applyNumberFormat="1" applyFont="1" applyFill="1" applyBorder="1" applyAlignment="1">
      <alignment horizontal="center" vertical="center" wrapText="1"/>
    </xf>
    <xf numFmtId="0" fontId="0" fillId="0" borderId="0" xfId="0"/>
    <xf numFmtId="0" fontId="70" fillId="0" borderId="3" xfId="157" applyFont="1" applyFill="1" applyBorder="1" applyAlignment="1">
      <alignment horizontal="center" vertical="center" wrapText="1"/>
    </xf>
    <xf numFmtId="0" fontId="0" fillId="0" borderId="0" xfId="0"/>
    <xf numFmtId="0" fontId="92" fillId="0" borderId="3" xfId="165" applyFont="1" applyFill="1" applyBorder="1" applyAlignment="1">
      <alignment horizontal="center" vertical="center" wrapText="1"/>
    </xf>
    <xf numFmtId="0" fontId="92" fillId="4" borderId="3" xfId="165" applyFont="1" applyFill="1" applyBorder="1" applyAlignment="1">
      <alignment horizontal="center" vertical="center" wrapText="1"/>
    </xf>
    <xf numFmtId="0" fontId="79" fillId="0" borderId="3" xfId="165" applyFont="1" applyFill="1" applyBorder="1" applyAlignment="1">
      <alignment horizontal="center" vertical="center" wrapText="1"/>
    </xf>
    <xf numFmtId="43" fontId="79" fillId="0" borderId="3" xfId="52" applyNumberFormat="1" applyFont="1" applyFill="1" applyBorder="1" applyAlignment="1">
      <alignment horizontal="right" vertical="center" wrapText="1"/>
    </xf>
    <xf numFmtId="0" fontId="79" fillId="0" borderId="7" xfId="165" applyFont="1" applyFill="1" applyBorder="1" applyAlignment="1">
      <alignment horizontal="center" vertical="center" wrapText="1"/>
    </xf>
    <xf numFmtId="0" fontId="48" fillId="4" borderId="7" xfId="165" applyFont="1" applyFill="1" applyBorder="1" applyAlignment="1">
      <alignment horizontal="center" vertical="center" wrapText="1"/>
    </xf>
    <xf numFmtId="0" fontId="79" fillId="0" borderId="7" xfId="165" applyFont="1" applyFill="1" applyBorder="1" applyAlignment="1">
      <alignment horizontal="center" vertical="center" wrapText="1"/>
    </xf>
    <xf numFmtId="0" fontId="79" fillId="0" borderId="7" xfId="165" applyFont="1" applyFill="1" applyBorder="1" applyAlignment="1">
      <alignment horizontal="center" vertical="center" wrapText="1"/>
    </xf>
    <xf numFmtId="0" fontId="79" fillId="0" borderId="7" xfId="165" applyFont="1" applyFill="1" applyBorder="1" applyAlignment="1">
      <alignment horizontal="center" vertical="center" wrapText="1"/>
    </xf>
    <xf numFmtId="0" fontId="79" fillId="4" borderId="7" xfId="165" applyFont="1" applyFill="1" applyBorder="1" applyAlignment="1">
      <alignment horizontal="center" vertical="center" wrapText="1"/>
    </xf>
    <xf numFmtId="0" fontId="79" fillId="0" borderId="7" xfId="286" applyFont="1" applyFill="1" applyBorder="1" applyAlignment="1">
      <alignment horizontal="center" vertical="center" wrapText="1"/>
    </xf>
    <xf numFmtId="0" fontId="79" fillId="0" borderId="3" xfId="165" applyFont="1" applyFill="1" applyBorder="1" applyAlignment="1">
      <alignment horizontal="center" vertical="center" wrapText="1"/>
    </xf>
    <xf numFmtId="0" fontId="79" fillId="0" borderId="7" xfId="165" applyFont="1" applyFill="1" applyBorder="1" applyAlignment="1">
      <alignment horizontal="center" vertical="center" wrapText="1"/>
    </xf>
    <xf numFmtId="0" fontId="79" fillId="0" borderId="3" xfId="165" applyFont="1" applyFill="1" applyBorder="1" applyAlignment="1">
      <alignment horizontal="center" vertical="center" wrapText="1"/>
    </xf>
    <xf numFmtId="0" fontId="79" fillId="0" borderId="7" xfId="165" applyFont="1" applyFill="1" applyBorder="1" applyAlignment="1">
      <alignment horizontal="center" vertical="center" wrapText="1"/>
    </xf>
    <xf numFmtId="0" fontId="79" fillId="0" borderId="3" xfId="165" applyFont="1" applyFill="1" applyBorder="1" applyAlignment="1">
      <alignment horizontal="center" vertical="center" wrapText="1"/>
    </xf>
    <xf numFmtId="0" fontId="79" fillId="0" borderId="7" xfId="165" applyFont="1" applyFill="1" applyBorder="1" applyAlignment="1">
      <alignment horizontal="center" vertical="center" wrapText="1"/>
    </xf>
    <xf numFmtId="0" fontId="79" fillId="0" borderId="3" xfId="165" applyFont="1" applyFill="1" applyBorder="1" applyAlignment="1">
      <alignment horizontal="center" vertical="center" wrapText="1"/>
    </xf>
    <xf numFmtId="0" fontId="79" fillId="0" borderId="3" xfId="165" applyFont="1" applyFill="1" applyBorder="1" applyAlignment="1">
      <alignment horizontal="center" vertical="center" wrapText="1"/>
    </xf>
    <xf numFmtId="0" fontId="79" fillId="4" borderId="3" xfId="165" applyFont="1" applyFill="1" applyBorder="1" applyAlignment="1">
      <alignment horizontal="center" vertical="center" wrapText="1"/>
    </xf>
    <xf numFmtId="0" fontId="70" fillId="0" borderId="3" xfId="157" quotePrefix="1" applyFont="1" applyFill="1" applyBorder="1" applyAlignment="1">
      <alignment horizontal="center" vertical="center" wrapText="1"/>
    </xf>
    <xf numFmtId="0" fontId="79" fillId="0" borderId="7" xfId="165" applyFont="1" applyFill="1" applyBorder="1" applyAlignment="1">
      <alignment horizontal="center" vertical="center" wrapText="1"/>
    </xf>
    <xf numFmtId="0" fontId="86" fillId="0" borderId="3" xfId="282" applyFont="1" applyBorder="1" applyAlignment="1">
      <alignment horizontal="center" vertical="center" wrapText="1"/>
    </xf>
    <xf numFmtId="0" fontId="48" fillId="5" borderId="3" xfId="165" applyFont="1" applyFill="1" applyBorder="1" applyAlignment="1">
      <alignment vertical="center" wrapText="1"/>
    </xf>
    <xf numFmtId="0" fontId="79" fillId="0" borderId="3" xfId="282" applyFont="1" applyBorder="1" applyAlignment="1">
      <alignment horizontal="center" vertical="center" wrapText="1"/>
    </xf>
    <xf numFmtId="0" fontId="93" fillId="0" borderId="3" xfId="282" applyFont="1" applyBorder="1" applyAlignment="1">
      <alignment horizontal="center" vertical="center" wrapText="1"/>
    </xf>
    <xf numFmtId="0" fontId="48" fillId="4" borderId="3" xfId="165" applyFont="1" applyFill="1" applyBorder="1" applyAlignment="1">
      <alignment vertical="center" wrapText="1"/>
    </xf>
    <xf numFmtId="43" fontId="86" fillId="0" borderId="3" xfId="282" applyNumberFormat="1" applyFont="1" applyBorder="1" applyAlignment="1">
      <alignment horizontal="center" vertical="center" wrapText="1"/>
    </xf>
    <xf numFmtId="43" fontId="86" fillId="0" borderId="3" xfId="282" applyNumberFormat="1" applyFont="1" applyBorder="1" applyAlignment="1">
      <alignment vertical="center" wrapText="1"/>
    </xf>
    <xf numFmtId="171" fontId="86" fillId="0" borderId="3" xfId="282" applyNumberFormat="1" applyFont="1" applyBorder="1" applyAlignment="1">
      <alignment horizontal="center" vertical="center" wrapText="1"/>
    </xf>
    <xf numFmtId="0" fontId="92" fillId="0" borderId="7" xfId="165" applyFont="1" applyFill="1" applyBorder="1" applyAlignment="1">
      <alignment horizontal="center" vertical="center" wrapText="1"/>
    </xf>
    <xf numFmtId="0" fontId="70" fillId="0" borderId="3" xfId="157" quotePrefix="1" applyFont="1" applyFill="1" applyBorder="1" applyAlignment="1">
      <alignment horizontal="center" vertical="center" wrapText="1"/>
    </xf>
    <xf numFmtId="0" fontId="79" fillId="0" borderId="3" xfId="165" quotePrefix="1" applyFont="1" applyFill="1" applyBorder="1" applyAlignment="1">
      <alignment horizontal="center" vertical="center" wrapText="1"/>
    </xf>
    <xf numFmtId="0" fontId="79" fillId="0" borderId="3" xfId="165" applyFont="1" applyFill="1" applyBorder="1" applyAlignment="1">
      <alignment horizontal="center" vertical="center" wrapText="1"/>
    </xf>
    <xf numFmtId="0" fontId="92" fillId="4" borderId="3" xfId="165" applyFont="1" applyFill="1" applyBorder="1" applyAlignment="1">
      <alignment horizontal="center" vertical="center" wrapText="1"/>
    </xf>
    <xf numFmtId="0" fontId="85" fillId="0" borderId="3" xfId="282" quotePrefix="1" applyFont="1" applyBorder="1" applyAlignment="1">
      <alignment horizontal="center" vertical="center" wrapText="1"/>
    </xf>
    <xf numFmtId="0" fontId="84" fillId="0" borderId="0" xfId="0" quotePrefix="1" applyFont="1" applyAlignment="1">
      <alignment horizontal="left" vertical="center" wrapText="1"/>
    </xf>
    <xf numFmtId="0" fontId="48" fillId="0" borderId="0" xfId="165" quotePrefix="1" applyFont="1" applyFill="1" applyBorder="1" applyAlignment="1">
      <alignment vertical="center" wrapText="1"/>
    </xf>
    <xf numFmtId="3" fontId="8" fillId="0" borderId="15"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92" fillId="4" borderId="3" xfId="282" applyFont="1" applyFill="1" applyBorder="1" applyAlignment="1">
      <alignment horizontal="center" vertical="center" wrapText="1"/>
    </xf>
    <xf numFmtId="0" fontId="86" fillId="4" borderId="3" xfId="282" applyFont="1" applyFill="1" applyBorder="1" applyAlignment="1">
      <alignment vertical="center" wrapText="1"/>
    </xf>
    <xf numFmtId="177" fontId="2" fillId="4" borderId="3" xfId="127" applyNumberFormat="1" applyFont="1" applyFill="1" applyBorder="1" applyAlignment="1">
      <alignment horizontal="center" vertical="center" wrapText="1"/>
    </xf>
    <xf numFmtId="0" fontId="92" fillId="4" borderId="3" xfId="282" applyFont="1" applyFill="1" applyBorder="1" applyAlignment="1">
      <alignment vertical="center" wrapText="1"/>
    </xf>
    <xf numFmtId="0" fontId="2" fillId="4" borderId="3" xfId="157" quotePrefix="1" applyFont="1" applyFill="1" applyBorder="1" applyAlignment="1">
      <alignment horizontal="center" vertical="center" wrapText="1"/>
    </xf>
    <xf numFmtId="0" fontId="28" fillId="4" borderId="0" xfId="239" applyFill="1"/>
    <xf numFmtId="0" fontId="0" fillId="4" borderId="0" xfId="0" applyFill="1"/>
    <xf numFmtId="0" fontId="48" fillId="4" borderId="3" xfId="165" applyFont="1" applyFill="1" applyBorder="1" applyAlignment="1">
      <alignment horizontal="center" vertical="center" wrapText="1"/>
    </xf>
    <xf numFmtId="0" fontId="79" fillId="0" borderId="3" xfId="165" applyFont="1" applyFill="1" applyBorder="1" applyAlignment="1">
      <alignment horizontal="center" vertical="center" wrapText="1"/>
    </xf>
    <xf numFmtId="0" fontId="48" fillId="12" borderId="3" xfId="0" applyFont="1" applyFill="1" applyBorder="1" applyAlignment="1">
      <alignment horizontal="center" vertical="center" wrapText="1"/>
    </xf>
    <xf numFmtId="0" fontId="48" fillId="4" borderId="3" xfId="165" applyFont="1" applyFill="1" applyBorder="1" applyAlignment="1">
      <alignment horizontal="center" vertical="center" wrapText="1"/>
    </xf>
    <xf numFmtId="0" fontId="79" fillId="0" borderId="3" xfId="165" applyFont="1" applyFill="1" applyBorder="1" applyAlignment="1">
      <alignment horizontal="center" vertical="center" wrapText="1"/>
    </xf>
    <xf numFmtId="43" fontId="54" fillId="6" borderId="3" xfId="165" applyNumberFormat="1" applyFont="1" applyFill="1" applyBorder="1" applyAlignment="1">
      <alignment horizontal="center" vertical="center" wrapText="1"/>
    </xf>
    <xf numFmtId="199" fontId="54" fillId="8" borderId="7" xfId="49" applyNumberFormat="1" applyFont="1" applyFill="1" applyBorder="1" applyAlignment="1">
      <alignment horizontal="center" vertical="center" wrapText="1"/>
    </xf>
    <xf numFmtId="199" fontId="81" fillId="6" borderId="3" xfId="49" applyNumberFormat="1" applyFont="1" applyFill="1" applyBorder="1" applyAlignment="1">
      <alignment horizontal="center" vertical="center" wrapText="1"/>
    </xf>
    <xf numFmtId="199" fontId="54" fillId="8" borderId="3" xfId="49" applyNumberFormat="1" applyFont="1" applyFill="1" applyBorder="1" applyAlignment="1">
      <alignment horizontal="center" vertical="center" wrapText="1"/>
    </xf>
    <xf numFmtId="0" fontId="79" fillId="4" borderId="3" xfId="165" applyFont="1" applyFill="1" applyBorder="1" applyAlignment="1">
      <alignment horizontal="center" vertical="center" wrapText="1"/>
    </xf>
    <xf numFmtId="0" fontId="48" fillId="4" borderId="3" xfId="165" applyFont="1" applyFill="1" applyBorder="1" applyAlignment="1">
      <alignment horizontal="center" vertical="center" wrapText="1"/>
    </xf>
    <xf numFmtId="0" fontId="48" fillId="0" borderId="7" xfId="0" applyFont="1" applyBorder="1" applyAlignment="1">
      <alignment horizontal="center" vertical="center" wrapText="1"/>
    </xf>
    <xf numFmtId="0" fontId="48" fillId="3"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8" fillId="0" borderId="13" xfId="165" quotePrefix="1" applyFont="1" applyFill="1" applyBorder="1" applyAlignment="1">
      <alignment horizontal="center" vertical="center" wrapText="1"/>
    </xf>
    <xf numFmtId="0" fontId="48" fillId="0" borderId="10" xfId="165" quotePrefix="1" applyFont="1" applyFill="1" applyBorder="1" applyAlignment="1">
      <alignment horizontal="center" vertical="center" wrapText="1"/>
    </xf>
    <xf numFmtId="0" fontId="8" fillId="0" borderId="0" xfId="165" applyFont="1" applyFill="1" applyBorder="1" applyAlignment="1">
      <alignment horizontal="center" vertical="center" wrapText="1"/>
    </xf>
    <xf numFmtId="0" fontId="8" fillId="0" borderId="13" xfId="165" applyFont="1" applyFill="1" applyBorder="1" applyAlignment="1">
      <alignment horizontal="center" vertical="center" wrapText="1"/>
    </xf>
    <xf numFmtId="0" fontId="8" fillId="0" borderId="20" xfId="165" applyFont="1" applyFill="1" applyBorder="1" applyAlignment="1">
      <alignment horizontal="center" vertical="center" wrapText="1"/>
    </xf>
    <xf numFmtId="0" fontId="8" fillId="0" borderId="10" xfId="165"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0" borderId="0" xfId="165" applyFont="1" applyFill="1" applyBorder="1" applyAlignment="1">
      <alignment horizontal="center" wrapText="1"/>
    </xf>
    <xf numFmtId="1" fontId="10" fillId="0" borderId="0" xfId="165" applyNumberFormat="1" applyFont="1" applyFill="1" applyAlignment="1">
      <alignment horizontal="center" vertical="center" wrapText="1"/>
    </xf>
    <xf numFmtId="1" fontId="8" fillId="0" borderId="0" xfId="165" applyNumberFormat="1" applyFont="1" applyFill="1" applyAlignment="1">
      <alignment horizontal="center" vertical="center" wrapText="1"/>
    </xf>
    <xf numFmtId="0" fontId="10" fillId="0" borderId="9" xfId="165" applyFont="1" applyFill="1" applyBorder="1" applyAlignment="1">
      <alignment horizontal="center" vertical="top" wrapText="1"/>
    </xf>
    <xf numFmtId="0" fontId="8" fillId="0" borderId="3" xfId="165" applyFont="1" applyFill="1" applyBorder="1" applyAlignment="1">
      <alignment horizontal="center" vertical="center" wrapText="1"/>
    </xf>
    <xf numFmtId="0" fontId="48" fillId="4" borderId="3" xfId="165" applyFont="1" applyFill="1" applyBorder="1" applyAlignment="1">
      <alignment horizontal="center" vertical="center" wrapText="1"/>
    </xf>
    <xf numFmtId="0" fontId="48" fillId="0" borderId="0" xfId="165" applyFont="1" applyFill="1" applyBorder="1" applyAlignment="1">
      <alignment horizontal="center" wrapText="1"/>
    </xf>
    <xf numFmtId="0" fontId="8" fillId="0" borderId="0" xfId="165" applyFont="1" applyFill="1" applyBorder="1" applyAlignment="1">
      <alignment horizontal="center" vertical="top" wrapText="1"/>
    </xf>
    <xf numFmtId="43" fontId="8" fillId="0" borderId="13" xfId="165" applyNumberFormat="1" applyFont="1" applyFill="1" applyBorder="1" applyAlignment="1">
      <alignment horizontal="center" vertical="center" wrapText="1"/>
    </xf>
    <xf numFmtId="43" fontId="8" fillId="0" borderId="10" xfId="165" applyNumberFormat="1" applyFont="1" applyFill="1" applyBorder="1" applyAlignment="1">
      <alignment horizontal="center" vertical="center" wrapText="1"/>
    </xf>
    <xf numFmtId="43" fontId="8" fillId="0" borderId="20" xfId="165" applyNumberFormat="1"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25" xfId="0" applyFont="1" applyFill="1" applyBorder="1" applyAlignment="1">
      <alignment horizontal="center" vertical="center" wrapText="1"/>
    </xf>
    <xf numFmtId="199" fontId="48" fillId="0" borderId="3" xfId="49" applyNumberFormat="1" applyFont="1" applyFill="1" applyBorder="1" applyAlignment="1">
      <alignment horizontal="right" vertical="center" wrapText="1"/>
    </xf>
    <xf numFmtId="43" fontId="48" fillId="0" borderId="13" xfId="52" applyNumberFormat="1" applyFont="1" applyFill="1" applyBorder="1" applyAlignment="1">
      <alignment horizontal="right" vertical="center" wrapText="1"/>
    </xf>
    <xf numFmtId="43" fontId="48" fillId="0" borderId="10" xfId="52" applyNumberFormat="1" applyFont="1" applyFill="1" applyBorder="1" applyAlignment="1">
      <alignment horizontal="right" vertical="center" wrapText="1"/>
    </xf>
    <xf numFmtId="0" fontId="76" fillId="0" borderId="0" xfId="0" applyFont="1" applyAlignment="1">
      <alignment horizontal="center" vertical="center"/>
    </xf>
    <xf numFmtId="0" fontId="48" fillId="0" borderId="3" xfId="165" applyFont="1" applyFill="1" applyBorder="1" applyAlignment="1">
      <alignment horizontal="center" vertical="center" wrapText="1"/>
    </xf>
    <xf numFmtId="0" fontId="79" fillId="0" borderId="3" xfId="165" applyFont="1" applyFill="1" applyBorder="1" applyAlignment="1">
      <alignment horizontal="center" vertical="center" wrapText="1"/>
    </xf>
    <xf numFmtId="43" fontId="54" fillId="6" borderId="3" xfId="165" applyNumberFormat="1" applyFont="1" applyFill="1" applyBorder="1" applyAlignment="1">
      <alignment horizontal="center" vertical="center" wrapText="1"/>
    </xf>
    <xf numFmtId="199" fontId="54" fillId="8" borderId="5" xfId="49" applyNumberFormat="1" applyFont="1" applyFill="1" applyBorder="1" applyAlignment="1">
      <alignment horizontal="center" vertical="center" wrapText="1"/>
    </xf>
    <xf numFmtId="199" fontId="54" fillId="8" borderId="7" xfId="49" applyNumberFormat="1" applyFont="1" applyFill="1" applyBorder="1" applyAlignment="1">
      <alignment horizontal="center" vertical="center" wrapText="1"/>
    </xf>
    <xf numFmtId="199" fontId="81" fillId="6" borderId="3" xfId="49" applyNumberFormat="1" applyFont="1" applyFill="1" applyBorder="1" applyAlignment="1">
      <alignment horizontal="center" vertical="center" wrapText="1"/>
    </xf>
    <xf numFmtId="199" fontId="54" fillId="8" borderId="3" xfId="49" applyNumberFormat="1" applyFont="1" applyFill="1" applyBorder="1" applyAlignment="1">
      <alignment horizontal="center" vertical="center" wrapText="1"/>
    </xf>
    <xf numFmtId="43" fontId="8" fillId="0" borderId="5" xfId="165" applyNumberFormat="1" applyFont="1" applyFill="1" applyBorder="1" applyAlignment="1">
      <alignment horizontal="center" vertical="center" wrapText="1"/>
    </xf>
    <xf numFmtId="43" fontId="8" fillId="0" borderId="2" xfId="165" applyNumberFormat="1" applyFont="1" applyFill="1" applyBorder="1" applyAlignment="1">
      <alignment horizontal="center" vertical="center" wrapText="1"/>
    </xf>
    <xf numFmtId="43" fontId="8" fillId="0" borderId="7" xfId="165" applyNumberFormat="1" applyFont="1" applyFill="1" applyBorder="1" applyAlignment="1">
      <alignment horizontal="center" vertical="center" wrapText="1"/>
    </xf>
    <xf numFmtId="43" fontId="8" fillId="0" borderId="17" xfId="165" applyNumberFormat="1" applyFont="1" applyFill="1" applyBorder="1" applyAlignment="1">
      <alignment horizontal="center" vertical="center" wrapText="1"/>
    </xf>
    <xf numFmtId="43" fontId="8" fillId="0" borderId="18" xfId="165" applyNumberFormat="1" applyFont="1" applyFill="1" applyBorder="1" applyAlignment="1">
      <alignment horizontal="center" vertical="center" wrapText="1"/>
    </xf>
    <xf numFmtId="43" fontId="8" fillId="0" borderId="14" xfId="165" applyNumberFormat="1" applyFont="1" applyFill="1" applyBorder="1" applyAlignment="1">
      <alignment horizontal="center" vertical="center" wrapText="1"/>
    </xf>
    <xf numFmtId="43" fontId="8" fillId="0" borderId="19" xfId="165" applyNumberFormat="1" applyFont="1" applyFill="1" applyBorder="1" applyAlignment="1">
      <alignment horizontal="center" vertical="center" wrapText="1"/>
    </xf>
    <xf numFmtId="43" fontId="8" fillId="0" borderId="9" xfId="165" applyNumberFormat="1" applyFont="1" applyFill="1" applyBorder="1" applyAlignment="1">
      <alignment horizontal="center" vertical="center" wrapText="1"/>
    </xf>
    <xf numFmtId="43" fontId="8" fillId="0" borderId="11" xfId="165" applyNumberFormat="1" applyFont="1" applyFill="1" applyBorder="1" applyAlignment="1">
      <alignment horizontal="center" vertical="center" wrapText="1"/>
    </xf>
    <xf numFmtId="1" fontId="46" fillId="0" borderId="0" xfId="165" applyNumberFormat="1" applyFont="1" applyFill="1" applyAlignment="1">
      <alignment horizontal="center" vertical="center" wrapText="1"/>
    </xf>
    <xf numFmtId="0" fontId="5" fillId="0" borderId="0" xfId="165" applyFont="1" applyFill="1" applyBorder="1" applyAlignment="1">
      <alignment horizontal="center" vertical="top" wrapText="1"/>
    </xf>
    <xf numFmtId="0" fontId="42" fillId="0" borderId="0" xfId="165" applyFont="1" applyFill="1" applyBorder="1" applyAlignment="1">
      <alignment horizontal="center" vertical="top" wrapText="1"/>
    </xf>
    <xf numFmtId="0" fontId="4" fillId="0" borderId="0" xfId="165" applyFont="1" applyFill="1" applyBorder="1" applyAlignment="1">
      <alignment horizontal="center" vertical="top" wrapText="1"/>
    </xf>
    <xf numFmtId="0" fontId="6" fillId="0" borderId="9" xfId="165" applyFont="1" applyFill="1" applyBorder="1" applyAlignment="1">
      <alignment horizontal="center" vertical="top" wrapText="1"/>
    </xf>
    <xf numFmtId="0" fontId="5" fillId="0" borderId="3" xfId="165" applyFont="1" applyFill="1" applyBorder="1" applyAlignment="1">
      <alignment horizontal="center" vertical="center" wrapText="1"/>
    </xf>
    <xf numFmtId="43" fontId="5" fillId="0" borderId="3" xfId="165" applyNumberFormat="1" applyFont="1" applyFill="1" applyBorder="1" applyAlignment="1">
      <alignment horizontal="center" vertical="center" wrapText="1"/>
    </xf>
    <xf numFmtId="175" fontId="5" fillId="0" borderId="3" xfId="165" applyNumberFormat="1" applyFont="1" applyFill="1" applyBorder="1" applyAlignment="1">
      <alignment horizontal="center" vertical="center" wrapText="1"/>
    </xf>
    <xf numFmtId="0" fontId="5" fillId="0" borderId="12" xfId="165" applyFont="1" applyFill="1" applyBorder="1" applyAlignment="1">
      <alignment horizontal="center" vertical="center" wrapText="1"/>
    </xf>
    <xf numFmtId="0" fontId="6" fillId="0" borderId="0" xfId="165" applyFont="1" applyFill="1" applyBorder="1" applyAlignment="1">
      <alignment horizontal="center" vertical="center" wrapText="1"/>
    </xf>
    <xf numFmtId="0" fontId="4" fillId="0" borderId="3" xfId="165" applyFont="1" applyFill="1" applyBorder="1" applyAlignment="1">
      <alignment horizontal="left" vertical="center" wrapText="1"/>
    </xf>
    <xf numFmtId="0" fontId="2" fillId="0" borderId="3" xfId="165" applyFont="1" applyFill="1" applyBorder="1" applyAlignment="1">
      <alignment horizontal="center" vertical="center" wrapText="1"/>
    </xf>
    <xf numFmtId="0" fontId="2" fillId="0" borderId="13" xfId="165" quotePrefix="1" applyFont="1" applyFill="1" applyBorder="1" applyAlignment="1">
      <alignment horizontal="center" vertical="center" wrapText="1"/>
    </xf>
    <xf numFmtId="0" fontId="2" fillId="0" borderId="10" xfId="165" quotePrefix="1" applyFont="1" applyFill="1" applyBorder="1" applyAlignment="1">
      <alignment horizontal="center" vertical="center" wrapText="1"/>
    </xf>
    <xf numFmtId="0" fontId="2" fillId="0" borderId="3" xfId="260" applyFont="1" applyFill="1" applyBorder="1" applyAlignment="1">
      <alignment horizontal="center" vertical="center" wrapText="1"/>
    </xf>
    <xf numFmtId="0" fontId="50" fillId="0" borderId="5" xfId="222" applyFont="1" applyFill="1" applyBorder="1" applyAlignment="1">
      <alignment horizontal="center" vertical="center" wrapText="1"/>
    </xf>
    <xf numFmtId="0" fontId="50" fillId="0" borderId="7" xfId="222" applyFont="1" applyFill="1" applyBorder="1" applyAlignment="1">
      <alignment horizontal="center" vertical="center" wrapText="1"/>
    </xf>
    <xf numFmtId="0" fontId="42" fillId="0" borderId="0" xfId="157" applyFont="1" applyFill="1" applyBorder="1" applyAlignment="1">
      <alignment horizontal="center" vertical="center" wrapText="1"/>
    </xf>
    <xf numFmtId="0" fontId="47" fillId="0" borderId="0" xfId="157" applyFont="1" applyFill="1" applyBorder="1" applyAlignment="1">
      <alignment horizontal="center" vertical="center" wrapText="1"/>
    </xf>
    <xf numFmtId="1" fontId="46" fillId="0" borderId="0" xfId="157" applyNumberFormat="1" applyFont="1" applyFill="1" applyBorder="1" applyAlignment="1">
      <alignment horizontal="center" vertical="center" wrapText="1"/>
    </xf>
    <xf numFmtId="0" fontId="50" fillId="0" borderId="20" xfId="222" applyFont="1" applyFill="1" applyBorder="1" applyAlignment="1">
      <alignment horizontal="center" vertical="center" wrapText="1"/>
    </xf>
    <xf numFmtId="0" fontId="50" fillId="0" borderId="10" xfId="222" applyFont="1" applyFill="1" applyBorder="1" applyAlignment="1">
      <alignment horizontal="center" vertical="center" wrapText="1"/>
    </xf>
    <xf numFmtId="0" fontId="50" fillId="0" borderId="13" xfId="222" applyFont="1" applyFill="1" applyBorder="1" applyAlignment="1">
      <alignment horizontal="center" vertical="center" wrapText="1"/>
    </xf>
    <xf numFmtId="0" fontId="50" fillId="0" borderId="2" xfId="222" applyFont="1" applyFill="1" applyBorder="1" applyAlignment="1">
      <alignment horizontal="center" vertical="center" wrapText="1"/>
    </xf>
    <xf numFmtId="43" fontId="5" fillId="0" borderId="5" xfId="165" applyNumberFormat="1" applyFont="1" applyFill="1" applyBorder="1" applyAlignment="1">
      <alignment horizontal="center" vertical="center" wrapText="1"/>
    </xf>
    <xf numFmtId="43" fontId="5" fillId="0" borderId="2" xfId="165" applyNumberFormat="1" applyFont="1" applyFill="1" applyBorder="1" applyAlignment="1">
      <alignment horizontal="center" vertical="center" wrapText="1"/>
    </xf>
    <xf numFmtId="43" fontId="5" fillId="0" borderId="7" xfId="165" applyNumberFormat="1" applyFont="1" applyFill="1" applyBorder="1" applyAlignment="1">
      <alignment horizontal="center" vertical="center" wrapText="1"/>
    </xf>
    <xf numFmtId="0" fontId="42" fillId="0" borderId="0" xfId="165" applyFont="1" applyFill="1" applyBorder="1" applyAlignment="1">
      <alignment horizontal="left" vertical="top" wrapText="1"/>
    </xf>
    <xf numFmtId="0" fontId="5" fillId="0" borderId="13" xfId="165" applyFont="1" applyFill="1" applyBorder="1" applyAlignment="1">
      <alignment horizontal="center" vertical="center" wrapText="1"/>
    </xf>
    <xf numFmtId="0" fontId="5" fillId="0" borderId="20" xfId="165" applyFont="1" applyFill="1" applyBorder="1" applyAlignment="1">
      <alignment horizontal="center" vertical="center" wrapText="1"/>
    </xf>
    <xf numFmtId="0" fontId="5" fillId="0" borderId="5" xfId="165" applyFont="1" applyFill="1" applyBorder="1" applyAlignment="1">
      <alignment horizontal="center" vertical="center" wrapText="1"/>
    </xf>
    <xf numFmtId="0" fontId="5" fillId="0" borderId="2" xfId="165" applyFont="1" applyFill="1" applyBorder="1" applyAlignment="1">
      <alignment horizontal="center" vertical="center" wrapText="1"/>
    </xf>
    <xf numFmtId="0" fontId="5" fillId="0" borderId="7" xfId="165" applyFont="1" applyFill="1" applyBorder="1" applyAlignment="1">
      <alignment horizontal="center" vertical="center" wrapText="1"/>
    </xf>
    <xf numFmtId="199" fontId="4" fillId="8" borderId="3" xfId="49" applyNumberFormat="1" applyFont="1" applyFill="1" applyBorder="1" applyAlignment="1">
      <alignment horizontal="center" vertical="center" wrapText="1"/>
    </xf>
    <xf numFmtId="199" fontId="4" fillId="6" borderId="3" xfId="49" applyNumberFormat="1" applyFont="1" applyFill="1" applyBorder="1" applyAlignment="1">
      <alignment horizontal="center" vertical="center" wrapText="1"/>
    </xf>
    <xf numFmtId="0" fontId="2" fillId="0" borderId="13" xfId="165" applyFont="1" applyFill="1" applyBorder="1" applyAlignment="1">
      <alignment horizontal="center" vertical="center" wrapText="1"/>
    </xf>
    <xf numFmtId="0" fontId="2" fillId="0" borderId="20" xfId="165" applyFont="1" applyFill="1" applyBorder="1" applyAlignment="1">
      <alignment horizontal="center" vertical="center" wrapText="1"/>
    </xf>
    <xf numFmtId="0" fontId="2" fillId="0" borderId="10" xfId="165" applyFont="1" applyFill="1" applyBorder="1" applyAlignment="1">
      <alignment horizontal="center" vertical="center" wrapText="1"/>
    </xf>
    <xf numFmtId="43" fontId="2" fillId="0" borderId="13" xfId="52" applyNumberFormat="1" applyFont="1" applyFill="1" applyBorder="1" applyAlignment="1">
      <alignment horizontal="right" vertical="center" wrapText="1"/>
    </xf>
    <xf numFmtId="43" fontId="2" fillId="0" borderId="10" xfId="52" applyNumberFormat="1" applyFont="1" applyFill="1" applyBorder="1" applyAlignment="1">
      <alignment horizontal="right" vertical="center" wrapText="1"/>
    </xf>
    <xf numFmtId="43" fontId="2" fillId="0" borderId="3" xfId="52" applyNumberFormat="1" applyFont="1" applyFill="1" applyBorder="1" applyAlignment="1">
      <alignment horizontal="right" vertical="center" wrapText="1"/>
    </xf>
    <xf numFmtId="0" fontId="2" fillId="0" borderId="0" xfId="165" applyFont="1" applyFill="1" applyBorder="1" applyAlignment="1">
      <alignment horizontal="left" wrapText="1"/>
    </xf>
    <xf numFmtId="43" fontId="4" fillId="6" borderId="3" xfId="165" applyNumberFormat="1" applyFont="1" applyFill="1" applyBorder="1" applyAlignment="1">
      <alignment horizontal="center" vertical="center" wrapText="1"/>
    </xf>
    <xf numFmtId="199" fontId="4" fillId="8" borderId="5" xfId="49" applyNumberFormat="1" applyFont="1" applyFill="1" applyBorder="1" applyAlignment="1">
      <alignment horizontal="center" vertical="center" wrapText="1"/>
    </xf>
    <xf numFmtId="199" fontId="4" fillId="8" borderId="7" xfId="49" applyNumberFormat="1" applyFont="1" applyFill="1" applyBorder="1" applyAlignment="1">
      <alignment horizontal="center" vertical="center" wrapText="1"/>
    </xf>
    <xf numFmtId="199" fontId="2" fillId="0" borderId="3" xfId="49" applyNumberFormat="1" applyFont="1" applyFill="1" applyBorder="1" applyAlignment="1">
      <alignment horizontal="right" vertical="center" wrapText="1"/>
    </xf>
    <xf numFmtId="0" fontId="5" fillId="4" borderId="13" xfId="157" applyFont="1" applyFill="1" applyBorder="1" applyAlignment="1">
      <alignment horizontal="center" vertical="center" wrapText="1"/>
    </xf>
    <xf numFmtId="0" fontId="5" fillId="4" borderId="20" xfId="157" applyFont="1" applyFill="1" applyBorder="1" applyAlignment="1">
      <alignment horizontal="center" vertical="center" wrapText="1"/>
    </xf>
    <xf numFmtId="0" fontId="5" fillId="4" borderId="10" xfId="157" applyFont="1" applyFill="1" applyBorder="1" applyAlignment="1">
      <alignment horizontal="center" vertical="center" wrapText="1"/>
    </xf>
    <xf numFmtId="0" fontId="5" fillId="4" borderId="3" xfId="157" applyFont="1" applyFill="1" applyBorder="1" applyAlignment="1">
      <alignment horizontal="center" vertical="center" wrapText="1"/>
    </xf>
    <xf numFmtId="175" fontId="5" fillId="4" borderId="3" xfId="157" applyNumberFormat="1" applyFont="1" applyFill="1" applyBorder="1" applyAlignment="1">
      <alignment horizontal="center" vertical="center" wrapText="1"/>
    </xf>
    <xf numFmtId="43" fontId="5" fillId="4" borderId="3" xfId="157" applyNumberFormat="1" applyFont="1" applyFill="1" applyBorder="1" applyAlignment="1">
      <alignment horizontal="center" vertical="center" wrapText="1"/>
    </xf>
    <xf numFmtId="0" fontId="5" fillId="4" borderId="12" xfId="157" applyFont="1" applyFill="1" applyBorder="1" applyAlignment="1">
      <alignment horizontal="center" vertical="center" wrapText="1"/>
    </xf>
    <xf numFmtId="0" fontId="5" fillId="4" borderId="5" xfId="157" applyFont="1" applyFill="1" applyBorder="1" applyAlignment="1">
      <alignment horizontal="center" vertical="center" wrapText="1"/>
    </xf>
    <xf numFmtId="0" fontId="5" fillId="4" borderId="2" xfId="157" applyFont="1" applyFill="1" applyBorder="1" applyAlignment="1">
      <alignment horizontal="center" vertical="center" wrapText="1"/>
    </xf>
    <xf numFmtId="0" fontId="5" fillId="4" borderId="7" xfId="157" applyFont="1" applyFill="1" applyBorder="1" applyAlignment="1">
      <alignment horizontal="center" vertical="center" wrapText="1"/>
    </xf>
    <xf numFmtId="0" fontId="5" fillId="4" borderId="18" xfId="157" applyFont="1" applyFill="1" applyBorder="1" applyAlignment="1">
      <alignment horizontal="center" vertical="center" wrapText="1"/>
    </xf>
    <xf numFmtId="0" fontId="5" fillId="4" borderId="14" xfId="157" applyFont="1" applyFill="1" applyBorder="1" applyAlignment="1">
      <alignment horizontal="center" vertical="center" wrapText="1"/>
    </xf>
    <xf numFmtId="0" fontId="5" fillId="4" borderId="9" xfId="157" applyFont="1" applyFill="1" applyBorder="1" applyAlignment="1">
      <alignment horizontal="center" vertical="center" wrapText="1"/>
    </xf>
    <xf numFmtId="0" fontId="5" fillId="4" borderId="11" xfId="157" applyFont="1" applyFill="1" applyBorder="1" applyAlignment="1">
      <alignment horizontal="center" vertical="center" wrapText="1"/>
    </xf>
    <xf numFmtId="1" fontId="46" fillId="4" borderId="0" xfId="157" applyNumberFormat="1" applyFont="1" applyFill="1" applyAlignment="1">
      <alignment horizontal="center" vertical="center" wrapText="1"/>
    </xf>
    <xf numFmtId="3" fontId="5" fillId="4" borderId="3" xfId="157" applyNumberFormat="1" applyFont="1" applyFill="1" applyBorder="1" applyAlignment="1">
      <alignment horizontal="center" vertical="center" wrapText="1"/>
    </xf>
    <xf numFmtId="0" fontId="8" fillId="4" borderId="0" xfId="157" applyFont="1" applyFill="1" applyBorder="1" applyAlignment="1">
      <alignment horizontal="center" vertical="top" wrapText="1"/>
    </xf>
    <xf numFmtId="0" fontId="5" fillId="4" borderId="9" xfId="157" applyFont="1" applyFill="1" applyBorder="1" applyAlignment="1">
      <alignment horizontal="center" vertical="top" wrapText="1"/>
    </xf>
    <xf numFmtId="1" fontId="42" fillId="4" borderId="0" xfId="157" applyNumberFormat="1" applyFont="1" applyFill="1" applyAlignment="1">
      <alignment horizontal="center" vertical="top" wrapText="1"/>
    </xf>
    <xf numFmtId="0" fontId="45" fillId="4" borderId="0" xfId="157" applyFont="1" applyFill="1" applyAlignment="1">
      <alignment horizontal="center" vertical="center" wrapText="1"/>
    </xf>
    <xf numFmtId="1" fontId="8" fillId="4" borderId="0" xfId="157" applyNumberFormat="1" applyFont="1" applyFill="1" applyAlignment="1">
      <alignment horizontal="center" vertical="center" wrapText="1"/>
    </xf>
    <xf numFmtId="0" fontId="3" fillId="4" borderId="0" xfId="157" applyFont="1" applyFill="1" applyAlignment="1">
      <alignment horizontal="left" vertical="top" wrapText="1"/>
    </xf>
    <xf numFmtId="0" fontId="42" fillId="4" borderId="0" xfId="157" applyFont="1" applyFill="1" applyAlignment="1">
      <alignment horizontal="center" vertical="top" wrapText="1"/>
    </xf>
    <xf numFmtId="0" fontId="50" fillId="0" borderId="3" xfId="222" applyFont="1" applyFill="1" applyBorder="1" applyAlignment="1">
      <alignment horizontal="center" vertical="center" wrapText="1"/>
    </xf>
    <xf numFmtId="1" fontId="47" fillId="0" borderId="0" xfId="157" applyNumberFormat="1" applyFont="1" applyFill="1" applyBorder="1" applyAlignment="1">
      <alignment horizontal="center" vertical="center" wrapText="1"/>
    </xf>
    <xf numFmtId="0" fontId="44" fillId="4" borderId="0" xfId="157" applyFont="1" applyFill="1" applyBorder="1" applyAlignment="1">
      <alignment horizontal="left" wrapText="1"/>
    </xf>
    <xf numFmtId="0" fontId="40" fillId="4" borderId="3" xfId="156" applyFont="1" applyFill="1" applyBorder="1" applyAlignment="1">
      <alignment horizontal="center" vertical="center" wrapText="1"/>
    </xf>
    <xf numFmtId="0" fontId="40" fillId="4" borderId="3" xfId="222" applyFont="1" applyFill="1" applyBorder="1" applyAlignment="1">
      <alignment horizontal="center" vertical="center" wrapText="1"/>
    </xf>
    <xf numFmtId="0" fontId="4" fillId="4" borderId="0" xfId="157" applyFont="1" applyFill="1" applyBorder="1" applyAlignment="1">
      <alignment horizontal="right" vertical="top" wrapText="1"/>
    </xf>
    <xf numFmtId="1" fontId="42" fillId="4" borderId="0" xfId="157" applyNumberFormat="1" applyFont="1" applyFill="1" applyAlignment="1">
      <alignment horizontal="center" vertical="center" wrapText="1"/>
    </xf>
    <xf numFmtId="0" fontId="44" fillId="4" borderId="3" xfId="157" applyFont="1" applyFill="1" applyBorder="1" applyAlignment="1">
      <alignment horizontal="center" vertical="center" wrapText="1"/>
    </xf>
    <xf numFmtId="3" fontId="44" fillId="4" borderId="3" xfId="157" applyNumberFormat="1" applyFont="1" applyFill="1" applyBorder="1" applyAlignment="1">
      <alignment horizontal="center" vertical="center" wrapText="1"/>
    </xf>
    <xf numFmtId="0" fontId="50" fillId="0" borderId="0" xfId="165" applyFont="1" applyFill="1" applyBorder="1" applyAlignment="1">
      <alignment horizontal="left" vertical="top" wrapText="1"/>
    </xf>
    <xf numFmtId="0" fontId="40" fillId="4" borderId="3" xfId="157" applyFont="1" applyFill="1" applyBorder="1" applyAlignment="1">
      <alignment horizontal="center" vertical="center" wrapText="1"/>
    </xf>
    <xf numFmtId="0" fontId="44" fillId="4" borderId="3" xfId="157" applyFont="1" applyFill="1" applyBorder="1" applyAlignment="1">
      <alignment horizontal="left" vertical="center" wrapText="1"/>
    </xf>
    <xf numFmtId="0" fontId="40" fillId="4" borderId="0" xfId="157" applyFont="1" applyFill="1" applyBorder="1" applyAlignment="1">
      <alignment horizontal="left" wrapText="1"/>
    </xf>
    <xf numFmtId="0" fontId="44" fillId="4" borderId="0" xfId="157" applyFont="1" applyFill="1" applyBorder="1" applyAlignment="1">
      <alignment horizontal="center" vertical="top" wrapText="1"/>
    </xf>
    <xf numFmtId="0" fontId="79" fillId="4" borderId="3" xfId="165" applyFont="1" applyFill="1" applyBorder="1" applyAlignment="1">
      <alignment horizontal="center" vertical="center" wrapText="1"/>
    </xf>
    <xf numFmtId="199" fontId="54" fillId="4" borderId="13" xfId="49" applyNumberFormat="1" applyFont="1" applyFill="1" applyBorder="1" applyAlignment="1">
      <alignment vertical="center" wrapText="1"/>
    </xf>
    <xf numFmtId="199" fontId="54" fillId="4" borderId="10" xfId="49" applyNumberFormat="1" applyFont="1" applyFill="1" applyBorder="1" applyAlignment="1">
      <alignment vertical="center" wrapText="1"/>
    </xf>
    <xf numFmtId="0" fontId="48" fillId="0" borderId="3" xfId="260" applyFont="1" applyFill="1" applyBorder="1" applyAlignment="1">
      <alignment horizontal="center" vertical="center" wrapText="1"/>
    </xf>
    <xf numFmtId="199" fontId="48" fillId="4" borderId="13" xfId="49" applyNumberFormat="1" applyFont="1" applyFill="1" applyBorder="1" applyAlignment="1">
      <alignment horizontal="center" vertical="center" wrapText="1"/>
    </xf>
    <xf numFmtId="199" fontId="48" fillId="4" borderId="10" xfId="49" applyNumberFormat="1" applyFont="1" applyFill="1" applyBorder="1" applyAlignment="1">
      <alignment horizontal="center" vertical="center" wrapText="1"/>
    </xf>
    <xf numFmtId="199" fontId="54" fillId="6" borderId="3" xfId="49" applyNumberFormat="1" applyFont="1" applyFill="1" applyBorder="1" applyAlignment="1">
      <alignment horizontal="center" vertical="center" wrapText="1"/>
    </xf>
    <xf numFmtId="0" fontId="5" fillId="0" borderId="10" xfId="165" applyFont="1" applyFill="1" applyBorder="1" applyAlignment="1">
      <alignment horizontal="center" vertical="center" wrapText="1"/>
    </xf>
    <xf numFmtId="43" fontId="8" fillId="0" borderId="3" xfId="165" applyNumberFormat="1"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8" fillId="6" borderId="5" xfId="165" applyFont="1" applyFill="1" applyBorder="1" applyAlignment="1">
      <alignment horizontal="center" vertical="center" wrapText="1"/>
    </xf>
    <xf numFmtId="0" fontId="8" fillId="6" borderId="7" xfId="165" applyFont="1" applyFill="1" applyBorder="1" applyAlignment="1">
      <alignment horizontal="center" vertical="center" wrapText="1"/>
    </xf>
    <xf numFmtId="0" fontId="76" fillId="6" borderId="5" xfId="165" applyFont="1" applyFill="1" applyBorder="1" applyAlignment="1">
      <alignment horizontal="center" vertical="center" wrapText="1"/>
    </xf>
    <xf numFmtId="0" fontId="76" fillId="6" borderId="7" xfId="165" applyFont="1" applyFill="1" applyBorder="1" applyAlignment="1">
      <alignment horizontal="center" vertical="center" wrapText="1"/>
    </xf>
    <xf numFmtId="0" fontId="88" fillId="0" borderId="0" xfId="282" applyFont="1" applyAlignment="1">
      <alignment horizontal="center" vertical="center" wrapText="1"/>
    </xf>
    <xf numFmtId="0" fontId="88" fillId="0" borderId="0" xfId="282" applyFont="1" applyAlignment="1">
      <alignment horizontal="center"/>
    </xf>
    <xf numFmtId="0" fontId="95" fillId="0" borderId="0" xfId="282" applyFont="1" applyAlignment="1">
      <alignment horizontal="center"/>
    </xf>
    <xf numFmtId="0" fontId="76" fillId="0" borderId="0" xfId="282" applyFont="1" applyAlignment="1">
      <alignment horizontal="center" vertical="center" wrapText="1"/>
    </xf>
    <xf numFmtId="0" fontId="91" fillId="0" borderId="3" xfId="282" applyFont="1" applyBorder="1" applyAlignment="1">
      <alignment horizontal="center" vertical="top" wrapText="1"/>
    </xf>
    <xf numFmtId="0" fontId="63" fillId="4" borderId="3" xfId="282" applyFont="1" applyFill="1" applyBorder="1" applyAlignment="1">
      <alignment horizontal="center" vertical="top" wrapText="1"/>
    </xf>
    <xf numFmtId="0" fontId="8" fillId="0" borderId="5" xfId="165" applyFont="1" applyFill="1" applyBorder="1" applyAlignment="1">
      <alignment horizontal="center" vertical="center" wrapText="1"/>
    </xf>
    <xf numFmtId="0" fontId="8" fillId="0" borderId="7" xfId="165" applyFont="1" applyFill="1" applyBorder="1" applyAlignment="1">
      <alignment horizontal="center" vertical="center" wrapText="1"/>
    </xf>
    <xf numFmtId="0" fontId="76" fillId="7" borderId="5" xfId="165" applyFont="1" applyFill="1" applyBorder="1" applyAlignment="1">
      <alignment horizontal="center" vertical="center" wrapText="1"/>
    </xf>
    <xf numFmtId="0" fontId="76" fillId="7" borderId="7" xfId="165" applyFont="1" applyFill="1" applyBorder="1" applyAlignment="1">
      <alignment horizontal="center" vertical="center" wrapText="1"/>
    </xf>
    <xf numFmtId="0" fontId="54" fillId="6" borderId="5" xfId="165" applyFont="1" applyFill="1" applyBorder="1" applyAlignment="1">
      <alignment horizontal="center" vertical="center" wrapText="1"/>
    </xf>
    <xf numFmtId="0" fontId="54" fillId="6" borderId="7" xfId="165" applyFont="1" applyFill="1" applyBorder="1" applyAlignment="1">
      <alignment horizontal="center" vertical="center" wrapText="1"/>
    </xf>
    <xf numFmtId="0" fontId="86" fillId="0" borderId="3" xfId="282" applyFont="1" applyBorder="1" applyAlignment="1">
      <alignment horizontal="center" vertical="center" wrapText="1"/>
    </xf>
    <xf numFmtId="3" fontId="91" fillId="0" borderId="3" xfId="282" applyNumberFormat="1" applyFont="1" applyFill="1" applyBorder="1" applyAlignment="1">
      <alignment horizontal="center" vertical="top" wrapText="1"/>
    </xf>
    <xf numFmtId="3" fontId="91" fillId="0" borderId="3" xfId="282" applyNumberFormat="1" applyFont="1" applyFill="1" applyBorder="1" applyAlignment="1">
      <alignment horizontal="center" vertical="center" wrapText="1"/>
    </xf>
    <xf numFmtId="0" fontId="94" fillId="0" borderId="0" xfId="282" applyFont="1" applyAlignment="1">
      <alignment horizontal="center" vertical="center" wrapText="1"/>
    </xf>
    <xf numFmtId="0" fontId="90" fillId="0" borderId="3" xfId="282" applyFont="1" applyBorder="1" applyAlignment="1">
      <alignment horizontal="center" vertical="top" wrapText="1"/>
    </xf>
    <xf numFmtId="0" fontId="63" fillId="3" borderId="3" xfId="239" applyFont="1" applyFill="1" applyBorder="1" applyAlignment="1">
      <alignment horizontal="center" vertical="top" wrapText="1"/>
    </xf>
    <xf numFmtId="0" fontId="63" fillId="0" borderId="3" xfId="239" applyFont="1" applyFill="1" applyBorder="1" applyAlignment="1">
      <alignment horizontal="center" vertical="top" wrapText="1"/>
    </xf>
    <xf numFmtId="3" fontId="63" fillId="0" borderId="3" xfId="239" applyNumberFormat="1" applyFont="1" applyFill="1" applyBorder="1" applyAlignment="1">
      <alignment horizontal="center" vertical="top" wrapText="1"/>
    </xf>
    <xf numFmtId="0" fontId="91" fillId="0" borderId="3" xfId="282" applyFont="1" applyFill="1" applyBorder="1" applyAlignment="1">
      <alignment horizontal="center" vertical="top" wrapText="1"/>
    </xf>
  </cellXfs>
  <cellStyles count="324">
    <cellStyle name="_x0001_" xfId="1"/>
    <cellStyle name="?? [0.00]_List-dwg" xfId="2"/>
    <cellStyle name="?? [0]_ ??? ???? " xfId="3"/>
    <cellStyle name="???? [0.00]_List-dwg" xfId="4"/>
    <cellStyle name="????_List-dwg" xfId="5"/>
    <cellStyle name="???[0]_Book1" xfId="6"/>
    <cellStyle name="???_95" xfId="7"/>
    <cellStyle name="??_ ??? ???? " xfId="8"/>
    <cellStyle name="_KT (2)" xfId="9"/>
    <cellStyle name="_KT (2)_1" xfId="10"/>
    <cellStyle name="_KT (2)_2" xfId="11"/>
    <cellStyle name="_KT (2)_2_TG-TH" xfId="12"/>
    <cellStyle name="_KT (2)_3" xfId="13"/>
    <cellStyle name="_KT (2)_3_TG-TH" xfId="14"/>
    <cellStyle name="_KT (2)_4" xfId="15"/>
    <cellStyle name="_KT (2)_4_TG-TH" xfId="16"/>
    <cellStyle name="_KT (2)_5" xfId="17"/>
    <cellStyle name="_KT (2)_TG-TH" xfId="18"/>
    <cellStyle name="_KT_TG" xfId="19"/>
    <cellStyle name="_KT_TG_1" xfId="20"/>
    <cellStyle name="_KT_TG_2" xfId="21"/>
    <cellStyle name="_KT_TG_3" xfId="22"/>
    <cellStyle name="_KT_TG_4" xfId="23"/>
    <cellStyle name="_TG-TH" xfId="24"/>
    <cellStyle name="_TG-TH_1" xfId="25"/>
    <cellStyle name="_TG-TH_2" xfId="26"/>
    <cellStyle name="_TG-TH_3" xfId="27"/>
    <cellStyle name="_TG-TH_4" xfId="28"/>
    <cellStyle name="•W€_STDFOR" xfId="29"/>
    <cellStyle name="¹éºÐÀ²_      " xfId="30"/>
    <cellStyle name="ÅëÈ­ [0]_      " xfId="31"/>
    <cellStyle name="AeE­ [0]_INQUIRY ¿?¾÷AßAø " xfId="32"/>
    <cellStyle name="ÅëÈ­ [0]_L601CPT" xfId="33"/>
    <cellStyle name="ÅëÈ­_      " xfId="34"/>
    <cellStyle name="AeE­_INQUIRY ¿?¾÷AßAø " xfId="35"/>
    <cellStyle name="ÅëÈ­_L601CPT" xfId="36"/>
    <cellStyle name="ÄÞ¸¶ [0]_      " xfId="37"/>
    <cellStyle name="AÞ¸¶ [0]_INQUIRY ¿?¾÷AßAø " xfId="38"/>
    <cellStyle name="ÄÞ¸¶ [0]_L601CPT" xfId="39"/>
    <cellStyle name="ÄÞ¸¶_      " xfId="40"/>
    <cellStyle name="AÞ¸¶_INQUIRY ¿?¾÷AßAø " xfId="41"/>
    <cellStyle name="ÄÞ¸¶_L601CPT" xfId="42"/>
    <cellStyle name="AutoFormat Options" xfId="43"/>
    <cellStyle name="C?AØ_¿?¾÷CoE² " xfId="44"/>
    <cellStyle name="Ç¥ÁØ_      " xfId="45"/>
    <cellStyle name="category" xfId="46"/>
    <cellStyle name="Cerrency_Sheet2_XANGDAU" xfId="47"/>
    <cellStyle name="ColLevel_1" xfId="48"/>
    <cellStyle name="Comma" xfId="49" builtinId="3"/>
    <cellStyle name="Comma 10" xfId="50"/>
    <cellStyle name="Comma 11" xfId="51"/>
    <cellStyle name="Comma 2" xfId="52"/>
    <cellStyle name="Comma 2 2" xfId="53"/>
    <cellStyle name="Comma 2 3" xfId="54"/>
    <cellStyle name="Comma 2 4" xfId="55"/>
    <cellStyle name="Comma 3" xfId="56"/>
    <cellStyle name="Comma 3 2" xfId="57"/>
    <cellStyle name="Comma 3 2 2" xfId="58"/>
    <cellStyle name="Comma 3 2 2 2" xfId="59"/>
    <cellStyle name="Comma 3 2 2 2 2" xfId="60"/>
    <cellStyle name="Comma 3 2 2 2 3" xfId="61"/>
    <cellStyle name="Comma 3 2 2 3" xfId="62"/>
    <cellStyle name="Comma 3 2 2 4" xfId="63"/>
    <cellStyle name="Comma 3 2 3" xfId="64"/>
    <cellStyle name="Comma 3 2 3 2" xfId="65"/>
    <cellStyle name="Comma 3 2 3 3" xfId="66"/>
    <cellStyle name="Comma 3 2 4" xfId="67"/>
    <cellStyle name="Comma 3 2 5" xfId="68"/>
    <cellStyle name="Comma 3 2 6" xfId="69"/>
    <cellStyle name="Comma 3 3" xfId="70"/>
    <cellStyle name="Comma 3 3 2" xfId="71"/>
    <cellStyle name="Comma 3 3 2 2" xfId="72"/>
    <cellStyle name="Comma 3 3 2 2 2" xfId="73"/>
    <cellStyle name="Comma 3 3 2 2 3" xfId="74"/>
    <cellStyle name="Comma 3 3 2 3" xfId="75"/>
    <cellStyle name="Comma 3 3 2 4" xfId="76"/>
    <cellStyle name="Comma 3 3 3" xfId="77"/>
    <cellStyle name="Comma 3 3 3 2" xfId="78"/>
    <cellStyle name="Comma 3 3 3 3" xfId="79"/>
    <cellStyle name="Comma 3 3 4" xfId="80"/>
    <cellStyle name="Comma 3 3 5" xfId="81"/>
    <cellStyle name="Comma 3 4" xfId="82"/>
    <cellStyle name="Comma 3 4 2" xfId="83"/>
    <cellStyle name="Comma 3 4 2 2" xfId="84"/>
    <cellStyle name="Comma 3 4 2 3" xfId="85"/>
    <cellStyle name="Comma 3 4 3" xfId="86"/>
    <cellStyle name="Comma 3 4 4" xfId="87"/>
    <cellStyle name="Comma 3 5" xfId="88"/>
    <cellStyle name="Comma 3 5 2" xfId="89"/>
    <cellStyle name="Comma 3 5 3" xfId="90"/>
    <cellStyle name="Comma 3 6" xfId="91"/>
    <cellStyle name="Comma 3 7" xfId="92"/>
    <cellStyle name="Comma 3 8" xfId="93"/>
    <cellStyle name="Comma 4" xfId="94"/>
    <cellStyle name="Comma 4 2" xfId="95"/>
    <cellStyle name="Comma 4 2 2" xfId="96"/>
    <cellStyle name="Comma 4 2 2 2" xfId="97"/>
    <cellStyle name="Comma 4 2 2 2 2" xfId="98"/>
    <cellStyle name="Comma 4 2 2 2 3" xfId="99"/>
    <cellStyle name="Comma 4 2 2 3" xfId="100"/>
    <cellStyle name="Comma 4 2 2 4" xfId="101"/>
    <cellStyle name="Comma 4 2 3" xfId="102"/>
    <cellStyle name="Comma 4 2 3 2" xfId="103"/>
    <cellStyle name="Comma 4 2 3 3" xfId="104"/>
    <cellStyle name="Comma 4 2 4" xfId="105"/>
    <cellStyle name="Comma 4 2 5" xfId="106"/>
    <cellStyle name="Comma 4 3" xfId="107"/>
    <cellStyle name="Comma 4 3 2" xfId="108"/>
    <cellStyle name="Comma 4 3 2 2" xfId="109"/>
    <cellStyle name="Comma 4 3 2 3" xfId="110"/>
    <cellStyle name="Comma 4 3 3" xfId="111"/>
    <cellStyle name="Comma 4 3 4" xfId="112"/>
    <cellStyle name="Comma 4 4" xfId="113"/>
    <cellStyle name="Comma 4 4 2" xfId="114"/>
    <cellStyle name="Comma 4 4 2 2" xfId="115"/>
    <cellStyle name="Comma 4 4 2 3" xfId="116"/>
    <cellStyle name="Comma 4 4 3" xfId="117"/>
    <cellStyle name="Comma 4 4 4" xfId="118"/>
    <cellStyle name="Comma 4 5" xfId="119"/>
    <cellStyle name="Comma 4 5 2" xfId="120"/>
    <cellStyle name="Comma 4 5 3" xfId="121"/>
    <cellStyle name="Comma 4 6" xfId="122"/>
    <cellStyle name="Comma 4 7" xfId="123"/>
    <cellStyle name="Comma 4 8" xfId="124"/>
    <cellStyle name="Comma 5" xfId="125"/>
    <cellStyle name="Comma 5 2" xfId="126"/>
    <cellStyle name="Comma 6" xfId="127"/>
    <cellStyle name="Comma 7" xfId="128"/>
    <cellStyle name="Comma 8" xfId="129"/>
    <cellStyle name="Comma 8 2" xfId="130"/>
    <cellStyle name="Comma 8 3" xfId="131"/>
    <cellStyle name="Comma 9" xfId="132"/>
    <cellStyle name="Comma0" xfId="133"/>
    <cellStyle name="Comma0 2" xfId="134"/>
    <cellStyle name="Currency0" xfId="135"/>
    <cellStyle name="Currency0 2" xfId="136"/>
    <cellStyle name="Date" xfId="137"/>
    <cellStyle name="Date 2" xfId="138"/>
    <cellStyle name="Dezimal [0]_UXO VII" xfId="139"/>
    <cellStyle name="Dezimal_UXO VII" xfId="140"/>
    <cellStyle name="Fixed" xfId="141"/>
    <cellStyle name="Fixed 2" xfId="142"/>
    <cellStyle name="Grey" xfId="143"/>
    <cellStyle name="HEADER" xfId="144"/>
    <cellStyle name="Header1" xfId="145"/>
    <cellStyle name="Header2" xfId="146"/>
    <cellStyle name="Heading 1 2" xfId="147"/>
    <cellStyle name="Heading 2 2" xfId="148"/>
    <cellStyle name="Heading1" xfId="149"/>
    <cellStyle name="Heading2" xfId="150"/>
    <cellStyle name="Input [yellow]" xfId="151"/>
    <cellStyle name="Model" xfId="152"/>
    <cellStyle name="Normal" xfId="0" builtinId="0"/>
    <cellStyle name="Normal - Style1" xfId="153"/>
    <cellStyle name="Normal 10" xfId="154"/>
    <cellStyle name="Normal 10 2" xfId="155"/>
    <cellStyle name="Normal 11" xfId="156"/>
    <cellStyle name="Normal 12" xfId="157"/>
    <cellStyle name="Normal 13" xfId="158"/>
    <cellStyle name="Normal 14" xfId="159"/>
    <cellStyle name="Normal 15" xfId="160"/>
    <cellStyle name="Normal 16" xfId="161"/>
    <cellStyle name="Normal 17" xfId="162"/>
    <cellStyle name="Normal 18" xfId="163"/>
    <cellStyle name="Normal 19" xfId="164"/>
    <cellStyle name="Normal 2" xfId="165"/>
    <cellStyle name="Normal 2 2" xfId="166"/>
    <cellStyle name="Normal 2 2 10" xfId="167"/>
    <cellStyle name="Normal 2 2 11" xfId="168"/>
    <cellStyle name="Normal 2 2 12" xfId="169"/>
    <cellStyle name="Normal 2 2 2" xfId="170"/>
    <cellStyle name="Normal 2 2 2 2" xfId="171"/>
    <cellStyle name="Normal 2 2 2 2 2" xfId="172"/>
    <cellStyle name="Normal 2 2 2 2 2 2" xfId="173"/>
    <cellStyle name="Normal 2 2 2 2 2 3" xfId="174"/>
    <cellStyle name="Normal 2 2 2 2 3" xfId="175"/>
    <cellStyle name="Normal 2 2 2 2 4" xfId="176"/>
    <cellStyle name="Normal 2 2 2 3" xfId="177"/>
    <cellStyle name="Normal 2 2 2 3 2" xfId="178"/>
    <cellStyle name="Normal 2 2 2 3 2 2" xfId="179"/>
    <cellStyle name="Normal 2 2 2 3 2 3" xfId="180"/>
    <cellStyle name="Normal 2 2 2 3 3" xfId="181"/>
    <cellStyle name="Normal 2 2 2 3 4" xfId="182"/>
    <cellStyle name="Normal 2 2 2 4" xfId="183"/>
    <cellStyle name="Normal 2 2 2 4 2" xfId="184"/>
    <cellStyle name="Normal 2 2 2 4 3" xfId="185"/>
    <cellStyle name="Normal 2 2 2 5" xfId="186"/>
    <cellStyle name="Normal 2 2 2 6" xfId="187"/>
    <cellStyle name="Normal 2 2 3" xfId="188"/>
    <cellStyle name="Normal 2 2 3 2" xfId="189"/>
    <cellStyle name="Normal 2 2 3 2 2" xfId="190"/>
    <cellStyle name="Normal 2 2 3 2 3" xfId="191"/>
    <cellStyle name="Normal 2 2 3 3" xfId="192"/>
    <cellStyle name="Normal 2 2 3 4" xfId="193"/>
    <cellStyle name="Normal 2 2 4" xfId="194"/>
    <cellStyle name="Normal 2 2 4 2" xfId="195"/>
    <cellStyle name="Normal 2 2 4 2 2" xfId="196"/>
    <cellStyle name="Normal 2 2 4 2 3" xfId="197"/>
    <cellStyle name="Normal 2 2 4 3" xfId="198"/>
    <cellStyle name="Normal 2 2 4 4" xfId="199"/>
    <cellStyle name="Normal 2 2 5" xfId="200"/>
    <cellStyle name="Normal 2 2 5 2" xfId="201"/>
    <cellStyle name="Normal 2 2 5 3" xfId="202"/>
    <cellStyle name="Normal 2 2 6" xfId="203"/>
    <cellStyle name="Normal 2 2 6 2" xfId="204"/>
    <cellStyle name="Normal 2 2 6 3" xfId="205"/>
    <cellStyle name="Normal 2 2 7" xfId="206"/>
    <cellStyle name="Normal 2 2 8" xfId="207"/>
    <cellStyle name="Normal 2 2 9" xfId="208"/>
    <cellStyle name="Normal 2 3" xfId="209"/>
    <cellStyle name="Normal 2 3 2" xfId="210"/>
    <cellStyle name="Normal 2 3 2 2" xfId="211"/>
    <cellStyle name="Normal 2 3 2 2 2" xfId="212"/>
    <cellStyle name="Normal 2 3 2 2 3" xfId="213"/>
    <cellStyle name="Normal 2 3 2 3" xfId="214"/>
    <cellStyle name="Normal 2 3 2 4" xfId="215"/>
    <cellStyle name="Normal 2 3 3" xfId="216"/>
    <cellStyle name="Normal 2 3 3 2" xfId="217"/>
    <cellStyle name="Normal 2 3 3 3" xfId="218"/>
    <cellStyle name="Normal 2 3 4" xfId="219"/>
    <cellStyle name="Normal 2 3 5" xfId="220"/>
    <cellStyle name="Normal 2 4" xfId="221"/>
    <cellStyle name="Normal 2 4 2" xfId="222"/>
    <cellStyle name="Normal 2 4 3" xfId="223"/>
    <cellStyle name="Normal 2 4 3 2" xfId="224"/>
    <cellStyle name="Normal 2 4 3 3" xfId="225"/>
    <cellStyle name="Normal 2 4 4" xfId="226"/>
    <cellStyle name="Normal 2 4 5" xfId="227"/>
    <cellStyle name="Normal 2 5" xfId="228"/>
    <cellStyle name="Normal 2 6" xfId="229"/>
    <cellStyle name="Normal 20" xfId="230"/>
    <cellStyle name="Normal 21" xfId="231"/>
    <cellStyle name="Normal 22" xfId="232"/>
    <cellStyle name="Normal 23" xfId="233"/>
    <cellStyle name="Normal 24" xfId="234"/>
    <cellStyle name="Normal 25" xfId="235"/>
    <cellStyle name="Normal 26" xfId="236"/>
    <cellStyle name="Normal 27" xfId="237"/>
    <cellStyle name="Normal 28" xfId="238"/>
    <cellStyle name="Normal 29" xfId="239"/>
    <cellStyle name="Normal 3" xfId="240"/>
    <cellStyle name="Normal 3 2" xfId="241"/>
    <cellStyle name="Normal 3 2 2" xfId="242"/>
    <cellStyle name="Normal 3 2 2 2" xfId="243"/>
    <cellStyle name="Normal 3 2 2 2 2" xfId="244"/>
    <cellStyle name="Normal 3 2 2 2 3" xfId="245"/>
    <cellStyle name="Normal 3 2 2 3" xfId="246"/>
    <cellStyle name="Normal 3 2 2 4" xfId="247"/>
    <cellStyle name="Normal 3 2 3" xfId="248"/>
    <cellStyle name="Normal 3 2 3 2" xfId="249"/>
    <cellStyle name="Normal 3 2 3 3" xfId="250"/>
    <cellStyle name="Normal 3 2 4" xfId="251"/>
    <cellStyle name="Normal 3 2 5" xfId="252"/>
    <cellStyle name="Normal 3 2 6" xfId="253"/>
    <cellStyle name="Normal 3 3" xfId="254"/>
    <cellStyle name="Normal 3 3 2" xfId="255"/>
    <cellStyle name="Normal 3 3 2 2" xfId="256"/>
    <cellStyle name="Normal 3 3 2 3" xfId="257"/>
    <cellStyle name="Normal 3 3 3" xfId="258"/>
    <cellStyle name="Normal 3 3 4" xfId="259"/>
    <cellStyle name="Normal 3 4" xfId="260"/>
    <cellStyle name="Normal 3 4 2" xfId="261"/>
    <cellStyle name="Normal 3 4 2 2" xfId="262"/>
    <cellStyle name="Normal 3 4 2 3" xfId="263"/>
    <cellStyle name="Normal 3 4 2 4" xfId="264"/>
    <cellStyle name="Normal 3 4 2 5" xfId="265"/>
    <cellStyle name="Normal 3 4 2 6" xfId="266"/>
    <cellStyle name="Normal 3 4 3" xfId="267"/>
    <cellStyle name="Normal 3 4 3 2" xfId="268"/>
    <cellStyle name="Normal 3 4 3 3" xfId="269"/>
    <cellStyle name="Normal 3 4 4" xfId="270"/>
    <cellStyle name="Normal 3 4 5" xfId="271"/>
    <cellStyle name="Normal 3 4 6" xfId="272"/>
    <cellStyle name="Normal 3 4 7" xfId="273"/>
    <cellStyle name="Normal 3 4 8" xfId="274"/>
    <cellStyle name="Normal 3 5" xfId="275"/>
    <cellStyle name="Normal 3 5 2" xfId="276"/>
    <cellStyle name="Normal 3 5 2 2" xfId="277"/>
    <cellStyle name="Normal 3 5 2 3" xfId="278"/>
    <cellStyle name="Normal 3 5 3" xfId="279"/>
    <cellStyle name="Normal 3 5 4" xfId="280"/>
    <cellStyle name="Normal 3 6" xfId="281"/>
    <cellStyle name="Normal 3 7" xfId="282"/>
    <cellStyle name="Normal 30" xfId="283"/>
    <cellStyle name="Normal 37" xfId="284"/>
    <cellStyle name="Normal 4" xfId="285"/>
    <cellStyle name="Normal 4 2" xfId="286"/>
    <cellStyle name="Normal 44" xfId="287"/>
    <cellStyle name="Normal 45" xfId="288"/>
    <cellStyle name="Normal 5" xfId="289"/>
    <cellStyle name="Normal 6" xfId="290"/>
    <cellStyle name="Normal 6 12" xfId="291"/>
    <cellStyle name="Normal 6 2" xfId="292"/>
    <cellStyle name="Normal 7" xfId="293"/>
    <cellStyle name="Normal 8" xfId="294"/>
    <cellStyle name="Normal 83" xfId="295"/>
    <cellStyle name="Normal 9" xfId="296"/>
    <cellStyle name="omma [0]_Mktg Prog" xfId="297"/>
    <cellStyle name="ormal_Sheet1_1" xfId="298"/>
    <cellStyle name="Percent [2]" xfId="299"/>
    <cellStyle name="RowLevel_1" xfId="300"/>
    <cellStyle name="Style 1" xfId="301"/>
    <cellStyle name="Style 2" xfId="302"/>
    <cellStyle name="Style 3" xfId="303"/>
    <cellStyle name="Style 4" xfId="304"/>
    <cellStyle name="subhead" xfId="305"/>
    <cellStyle name="T" xfId="306"/>
    <cellStyle name="th" xfId="308"/>
    <cellStyle name="Total 2" xfId="307"/>
    <cellStyle name="viet" xfId="309"/>
    <cellStyle name="viet2" xfId="310"/>
    <cellStyle name="Währung [0]_UXO VII" xfId="311"/>
    <cellStyle name="Währung_UXO VII" xfId="312"/>
    <cellStyle name="똿뗦먛귟 [0.00]_PRODUCT DETAIL Q1" xfId="313"/>
    <cellStyle name="똿뗦먛귟_PRODUCT DETAIL Q1" xfId="314"/>
    <cellStyle name="믅됞 [0.00]_PRODUCT DETAIL Q1" xfId="315"/>
    <cellStyle name="믅됞_PRODUCT DETAIL Q1" xfId="316"/>
    <cellStyle name="백분율_HOBONG" xfId="317"/>
    <cellStyle name="뷭?_BOOKSHIP" xfId="318"/>
    <cellStyle name="콤마 [0]_1202" xfId="319"/>
    <cellStyle name="콤마_1202" xfId="320"/>
    <cellStyle name="통화 [0]_1202" xfId="321"/>
    <cellStyle name="통화_1202" xfId="322"/>
    <cellStyle name="표준_(정보부문)월별인원계획" xfId="3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6.xml"/><Relationship Id="rId21" Type="http://schemas.openxmlformats.org/officeDocument/2006/relationships/externalLink" Target="externalLinks/externalLink11.xml"/><Relationship Id="rId42" Type="http://schemas.openxmlformats.org/officeDocument/2006/relationships/externalLink" Target="externalLinks/externalLink32.xml"/><Relationship Id="rId47" Type="http://schemas.openxmlformats.org/officeDocument/2006/relationships/externalLink" Target="externalLinks/externalLink37.xml"/><Relationship Id="rId63" Type="http://schemas.openxmlformats.org/officeDocument/2006/relationships/externalLink" Target="externalLinks/externalLink53.xml"/><Relationship Id="rId68" Type="http://schemas.openxmlformats.org/officeDocument/2006/relationships/externalLink" Target="externalLinks/externalLink58.xml"/><Relationship Id="rId84" Type="http://schemas.openxmlformats.org/officeDocument/2006/relationships/externalLink" Target="externalLinks/externalLink74.xml"/><Relationship Id="rId89" Type="http://schemas.openxmlformats.org/officeDocument/2006/relationships/externalLink" Target="externalLinks/externalLink79.xml"/><Relationship Id="rId16" Type="http://schemas.openxmlformats.org/officeDocument/2006/relationships/externalLink" Target="externalLinks/externalLink6.xml"/><Relationship Id="rId11" Type="http://schemas.openxmlformats.org/officeDocument/2006/relationships/externalLink" Target="externalLinks/externalLink1.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53" Type="http://schemas.openxmlformats.org/officeDocument/2006/relationships/externalLink" Target="externalLinks/externalLink43.xml"/><Relationship Id="rId58" Type="http://schemas.openxmlformats.org/officeDocument/2006/relationships/externalLink" Target="externalLinks/externalLink48.xml"/><Relationship Id="rId74" Type="http://schemas.openxmlformats.org/officeDocument/2006/relationships/externalLink" Target="externalLinks/externalLink64.xml"/><Relationship Id="rId79" Type="http://schemas.openxmlformats.org/officeDocument/2006/relationships/externalLink" Target="externalLinks/externalLink69.xml"/><Relationship Id="rId5" Type="http://schemas.openxmlformats.org/officeDocument/2006/relationships/worksheet" Target="worksheets/sheet5.xml"/><Relationship Id="rId90" Type="http://schemas.openxmlformats.org/officeDocument/2006/relationships/externalLink" Target="externalLinks/externalLink80.xml"/><Relationship Id="rId95" Type="http://schemas.openxmlformats.org/officeDocument/2006/relationships/calcChain" Target="calcChain.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64" Type="http://schemas.openxmlformats.org/officeDocument/2006/relationships/externalLink" Target="externalLinks/externalLink54.xml"/><Relationship Id="rId69" Type="http://schemas.openxmlformats.org/officeDocument/2006/relationships/externalLink" Target="externalLinks/externalLink59.xml"/><Relationship Id="rId8" Type="http://schemas.openxmlformats.org/officeDocument/2006/relationships/worksheet" Target="worksheets/sheet8.xml"/><Relationship Id="rId51" Type="http://schemas.openxmlformats.org/officeDocument/2006/relationships/externalLink" Target="externalLinks/externalLink41.xml"/><Relationship Id="rId72" Type="http://schemas.openxmlformats.org/officeDocument/2006/relationships/externalLink" Target="externalLinks/externalLink62.xml"/><Relationship Id="rId80" Type="http://schemas.openxmlformats.org/officeDocument/2006/relationships/externalLink" Target="externalLinks/externalLink70.xml"/><Relationship Id="rId85" Type="http://schemas.openxmlformats.org/officeDocument/2006/relationships/externalLink" Target="externalLinks/externalLink75.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59" Type="http://schemas.openxmlformats.org/officeDocument/2006/relationships/externalLink" Target="externalLinks/externalLink49.xml"/><Relationship Id="rId67" Type="http://schemas.openxmlformats.org/officeDocument/2006/relationships/externalLink" Target="externalLinks/externalLink57.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54" Type="http://schemas.openxmlformats.org/officeDocument/2006/relationships/externalLink" Target="externalLinks/externalLink44.xml"/><Relationship Id="rId62" Type="http://schemas.openxmlformats.org/officeDocument/2006/relationships/externalLink" Target="externalLinks/externalLink52.xml"/><Relationship Id="rId70" Type="http://schemas.openxmlformats.org/officeDocument/2006/relationships/externalLink" Target="externalLinks/externalLink60.xml"/><Relationship Id="rId75" Type="http://schemas.openxmlformats.org/officeDocument/2006/relationships/externalLink" Target="externalLinks/externalLink65.xml"/><Relationship Id="rId83" Type="http://schemas.openxmlformats.org/officeDocument/2006/relationships/externalLink" Target="externalLinks/externalLink73.xml"/><Relationship Id="rId88" Type="http://schemas.openxmlformats.org/officeDocument/2006/relationships/externalLink" Target="externalLinks/externalLink78.xml"/><Relationship Id="rId91" Type="http://schemas.openxmlformats.org/officeDocument/2006/relationships/externalLink" Target="externalLinks/externalLink8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externalLink" Target="externalLinks/externalLink39.xml"/><Relationship Id="rId57" Type="http://schemas.openxmlformats.org/officeDocument/2006/relationships/externalLink" Target="externalLinks/externalLink47.xml"/><Relationship Id="rId10" Type="http://schemas.openxmlformats.org/officeDocument/2006/relationships/worksheet" Target="worksheets/sheet10.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52" Type="http://schemas.openxmlformats.org/officeDocument/2006/relationships/externalLink" Target="externalLinks/externalLink42.xml"/><Relationship Id="rId60" Type="http://schemas.openxmlformats.org/officeDocument/2006/relationships/externalLink" Target="externalLinks/externalLink50.xml"/><Relationship Id="rId65" Type="http://schemas.openxmlformats.org/officeDocument/2006/relationships/externalLink" Target="externalLinks/externalLink55.xml"/><Relationship Id="rId73" Type="http://schemas.openxmlformats.org/officeDocument/2006/relationships/externalLink" Target="externalLinks/externalLink63.xml"/><Relationship Id="rId78" Type="http://schemas.openxmlformats.org/officeDocument/2006/relationships/externalLink" Target="externalLinks/externalLink68.xml"/><Relationship Id="rId81" Type="http://schemas.openxmlformats.org/officeDocument/2006/relationships/externalLink" Target="externalLinks/externalLink71.xml"/><Relationship Id="rId86" Type="http://schemas.openxmlformats.org/officeDocument/2006/relationships/externalLink" Target="externalLinks/externalLink76.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9" Type="http://schemas.openxmlformats.org/officeDocument/2006/relationships/externalLink" Target="externalLinks/externalLink29.xml"/><Relationship Id="rId34" Type="http://schemas.openxmlformats.org/officeDocument/2006/relationships/externalLink" Target="externalLinks/externalLink24.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 Id="rId76" Type="http://schemas.openxmlformats.org/officeDocument/2006/relationships/externalLink" Target="externalLinks/externalLink66.xml"/><Relationship Id="rId7" Type="http://schemas.openxmlformats.org/officeDocument/2006/relationships/worksheet" Target="worksheets/sheet7.xml"/><Relationship Id="rId71" Type="http://schemas.openxmlformats.org/officeDocument/2006/relationships/externalLink" Target="externalLinks/externalLink61.xml"/><Relationship Id="rId9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externalLink" Target="externalLinks/externalLink19.xml"/><Relationship Id="rId24" Type="http://schemas.openxmlformats.org/officeDocument/2006/relationships/externalLink" Target="externalLinks/externalLink14.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66" Type="http://schemas.openxmlformats.org/officeDocument/2006/relationships/externalLink" Target="externalLinks/externalLink56.xml"/><Relationship Id="rId87" Type="http://schemas.openxmlformats.org/officeDocument/2006/relationships/externalLink" Target="externalLinks/externalLink77.xml"/><Relationship Id="rId61" Type="http://schemas.openxmlformats.org/officeDocument/2006/relationships/externalLink" Target="externalLinks/externalLink51.xml"/><Relationship Id="rId82" Type="http://schemas.openxmlformats.org/officeDocument/2006/relationships/externalLink" Target="externalLinks/externalLink72.xml"/><Relationship Id="rId19" Type="http://schemas.openxmlformats.org/officeDocument/2006/relationships/externalLink" Target="externalLinks/externalLink9.xml"/><Relationship Id="rId14" Type="http://schemas.openxmlformats.org/officeDocument/2006/relationships/externalLink" Target="externalLinks/externalLink4.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56" Type="http://schemas.openxmlformats.org/officeDocument/2006/relationships/externalLink" Target="externalLinks/externalLink46.xml"/><Relationship Id="rId77" Type="http://schemas.openxmlformats.org/officeDocument/2006/relationships/externalLink" Target="externalLinks/externalLink67.xml"/></Relationships>
</file>

<file path=xl/drawings/drawing1.xml><?xml version="1.0" encoding="utf-8"?>
<xdr:wsDr xmlns:xdr="http://schemas.openxmlformats.org/drawingml/2006/spreadsheetDrawing" xmlns:a="http://schemas.openxmlformats.org/drawingml/2006/main">
  <xdr:twoCellAnchor>
    <xdr:from>
      <xdr:col>4</xdr:col>
      <xdr:colOff>130175</xdr:colOff>
      <xdr:row>1</xdr:row>
      <xdr:rowOff>58209</xdr:rowOff>
    </xdr:from>
    <xdr:to>
      <xdr:col>4</xdr:col>
      <xdr:colOff>1362860</xdr:colOff>
      <xdr:row>1</xdr:row>
      <xdr:rowOff>79373</xdr:rowOff>
    </xdr:to>
    <xdr:cxnSp macro="">
      <xdr:nvCxnSpPr>
        <xdr:cNvPr id="3" name="Straight Connector 2">
          <a:extLst>
            <a:ext uri="{FF2B5EF4-FFF2-40B4-BE49-F238E27FC236}">
              <a16:creationId xmlns:a16="http://schemas.microsoft.com/office/drawing/2014/main" id="{032343D3-A4E2-32A2-2CEF-9A896D105CF8}"/>
            </a:ext>
          </a:extLst>
        </xdr:cNvPr>
        <xdr:cNvCxnSpPr/>
      </xdr:nvCxnSpPr>
      <xdr:spPr>
        <a:xfrm flipV="1">
          <a:off x="2514600" y="477309"/>
          <a:ext cx="1390688" cy="529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232833</xdr:colOff>
      <xdr:row>1</xdr:row>
      <xdr:rowOff>301171</xdr:rowOff>
    </xdr:from>
    <xdr:to>
      <xdr:col>18</xdr:col>
      <xdr:colOff>1730601</xdr:colOff>
      <xdr:row>1</xdr:row>
      <xdr:rowOff>305178</xdr:rowOff>
    </xdr:to>
    <xdr:cxnSp macro="">
      <xdr:nvCxnSpPr>
        <xdr:cNvPr id="4" name="Straight Connector 3">
          <a:extLst>
            <a:ext uri="{FF2B5EF4-FFF2-40B4-BE49-F238E27FC236}">
              <a16:creationId xmlns:a16="http://schemas.microsoft.com/office/drawing/2014/main" id="{331DA22E-87AC-1C25-2B3D-D88B2EC34537}"/>
            </a:ext>
          </a:extLst>
        </xdr:cNvPr>
        <xdr:cNvCxnSpPr/>
      </xdr:nvCxnSpPr>
      <xdr:spPr>
        <a:xfrm flipV="1">
          <a:off x="9957858" y="723446"/>
          <a:ext cx="2433713" cy="801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127000</xdr:colOff>
      <xdr:row>1</xdr:row>
      <xdr:rowOff>58209</xdr:rowOff>
    </xdr:from>
    <xdr:to>
      <xdr:col>2</xdr:col>
      <xdr:colOff>1346979</xdr:colOff>
      <xdr:row>1</xdr:row>
      <xdr:rowOff>79373</xdr:rowOff>
    </xdr:to>
    <xdr:cxnSp macro="">
      <xdr:nvCxnSpPr>
        <xdr:cNvPr id="2" name="Straight Connector 1">
          <a:extLst>
            <a:ext uri="{FF2B5EF4-FFF2-40B4-BE49-F238E27FC236}">
              <a16:creationId xmlns:a16="http://schemas.microsoft.com/office/drawing/2014/main" id="{B2284762-26ED-3365-BBD0-7A6592491D06}"/>
            </a:ext>
          </a:extLst>
        </xdr:cNvPr>
        <xdr:cNvCxnSpPr/>
      </xdr:nvCxnSpPr>
      <xdr:spPr>
        <a:xfrm flipV="1">
          <a:off x="2660650" y="474134"/>
          <a:ext cx="1224800" cy="529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232833</xdr:colOff>
      <xdr:row>1</xdr:row>
      <xdr:rowOff>301171</xdr:rowOff>
    </xdr:from>
    <xdr:to>
      <xdr:col>16</xdr:col>
      <xdr:colOff>1721068</xdr:colOff>
      <xdr:row>1</xdr:row>
      <xdr:rowOff>305178</xdr:rowOff>
    </xdr:to>
    <xdr:cxnSp macro="">
      <xdr:nvCxnSpPr>
        <xdr:cNvPr id="3" name="Straight Connector 2">
          <a:extLst>
            <a:ext uri="{FF2B5EF4-FFF2-40B4-BE49-F238E27FC236}">
              <a16:creationId xmlns:a16="http://schemas.microsoft.com/office/drawing/2014/main" id="{AD710283-727E-AF65-9BAD-C7EA30A5C8D0}"/>
            </a:ext>
          </a:extLst>
        </xdr:cNvPr>
        <xdr:cNvCxnSpPr/>
      </xdr:nvCxnSpPr>
      <xdr:spPr>
        <a:xfrm flipV="1">
          <a:off x="19308233" y="729796"/>
          <a:ext cx="2888269" cy="40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22\du%20toan\vui\San%20pham\Phu%20Tan_AG\Duong%20Day\HTM\Gia%20dinh\DUTOA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Hung\HIEN\TANHUNG\HTTANHU.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Hung\HIEN\TANHUNG\HTTANHU.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c22\d\Luu_Tru\Ltb_ktkh\DZ220KV_Dau_Noi_sau_tram_500kV_Ha_Tinh\Gia_thau_Gui_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c22\d\GIA_LUONG\DUTOAN\TRA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c53\huong\Du%20toan\Tram\220%20K.LUONG-CDOC\Lo%20ra%20KL-CD\DATA-Tra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Hung\NHON\THUNHI\TRLOCNIN\DT-LNINH.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Hung\NHON\THUNHI\TRLOCNIN\DT-LNINH.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c22\du%20toan\vui\San%20pham\Phu%20Tan_AG\Duong%20Day\TVT\PTHO\Duye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ay01\data%202%20(d)\Hung\NHON\THUNHI\MYHOAHUN\TRUONGLO\TTTRLON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U:\NGUYEN%20VAN%20THANH%20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22\du%20toan\vui\San%20pham\Phu%20Tan_AG\Duong%20Day\LUUTAM\VBAO\BookJHFGJGXBGCCNCVCCVVCVCC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O:\NGUYEN%20VAN%20THANH%202.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U:\Hung\NHON\HIEN\TUYHA\MYXUA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O:\Hung\NHON\HIEN\TUYHA\MYXUA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U:\Hung\NHON\THUNHI\BACHUC\HTBACHUC.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O:\Hung\NHON\THUNHI\BACHUC\HTBACHUC.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U:\Hung\DO-HUONG\GT-BO\TKTC10-8\phong%20nen\DT-THL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O:\Hung\DO-HUONG\GT-BO\TKTC10-8\phong%20nen\DT-THL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c15\temp\Vuong%20Trinh%20Trong\Cau%20Binh%20Trieu%20-%20PA%202\Cau%20BT%20trung%20the\Bang%20liet%20ke%20cong%20trinh%20so%2045.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c14\tram\ban%20giao\Di%20linh\GD_thiet%20ke%20ky%20thuat\duong%20day\Duong%20day%20Bao%20Loc%20-%20Di%20Linh.xls"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TT%20huyen%20Cang%20Long-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22\du%20toan\vui\San%20pham\Phu%20Tan_AG\Duong%20Day\TVT\PTHO\DUTOANWB.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c14\tram\Ho%20so\Nhan%20vien\Huong\Du%20toan\Tram\ban%20giao\Tan%20uyen\Thiet%20ke%20ky%20thuat\Phan%20XD%20TBA%20110kV%20Tan%20uyen.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c14\du%20toan-van\TKKT\AN%20GIANG\AN%20PHU\ha%20the\Vuot%20lu%20An%20Phu%20HT-ap%204%20Vinh%20Hoi%20Dong.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c14\tram\Ho%20so\Nhan%20vien\Huong\Du%20toan\Tram\Tay%20Ninh\TBA%20va%20DZ%20dau%20noi%20110%20kV%20Go%20Dau.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Pc14\tkkt%20tram%2011\du%20toan%20cong%20trinh\Vuong%20Trinh%20Trong\cong%20trinh%20110%20kV\Dak%20Lak\Cong%20trinh%20Cujut\GD_TKKT\TBA\TBA%20110%20kV%20Cujut.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c14\du%20toan\Ho%20so\Nhan%20vien\%20Bau\Du%20toan\Tram\Cac%20lo%20ra%2022kV\Lo%20ra%20Tan%20Uyen\Lo%20ra%2022kV%20Tan%20Uyen.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c56\vui\Du%20toan%20Jica%20thang%209%20-%202002\Jica%20HC\TBA%20250%20KVA%20Thanh%20Da1.XLS" TargetMode="External"/></Relationships>
</file>

<file path=xl/externalLinks/_rels/externalLink36.xml.rels><?xml version="1.0" encoding="UTF-8" standalone="yes"?>
<Relationships xmlns="http://schemas.openxmlformats.org/package/2006/relationships"><Relationship Id="rId1" Type="http://schemas.microsoft.com/office/2006/relationships/xlExternalLinkPath/xlPathMissing" Target="Tram%20Mau%20Ca%20Mau.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U:\Hung\VINHLONG\TANMY~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O:\Hung\VINHLONG\TANMY~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May01\data%202%20(d)\Hung\VINHLONG\TANMY~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c22\du%20toan\vui\San%20pham\Phu%20Tan_AG\Duong%20Day\HTM\DUTOAN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O:\Hung\CAPITAL\110TKKT\dongxua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U:\Hung\CAPITAL\110TKKT\dongxuan.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Pc56\vui\DT-DLUC\TAN-PHU\K-99HDuc.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May01\data%202%20(d)\Hung\NHON\THUNHI\MYAN\HTBACHUC.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U:\ESD\P3(Qg-Bao)\Kiemtra.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O:\ESD\P3(Qg-Bao)\Kiemtra.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T-PHUC\PHUC\My%20Documents\TRANS-LINES\MauDZMoi.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T-PHUC\PHUC\MoCay\MoCayM.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U:\Hung\NHON\THUNHI\MYAN\TTK14.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O:\Hung\NHON\THUNHI\MYAN\TTK1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Hung\DT500\CAPITAL\220nb-th\CAPITAL\220DTXL\PLQN99.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O:\Hung\NHON\THUNHI\MYAN\MYAN.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U:\Hung\NHON\THUNHI\MYAN\MYAN.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O:\Hung\HUONG\VINHLONG\NGA.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U:\Hung\HUONG\VINHLONG\NGA.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O:\Hung\DONGNAI\XUAN%20LOC.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U:\Hung\DONGNAI\XUAN%20LOC.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May01\data%202%20(d)\Hung\DONGNAI\XUAN%20LOC.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N:\DT-DLUC\TAN-PHU\TAN-BINH\KL-TBINW.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May01\data%202%20(d)\Hung\TRVINH~4.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U:\Hung\NHON\THUNHI\BACHUC\TTBACHUC.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Hung\DT500\CAPITAL\220nb-th\CAPITAL\220DTXL\PLQN99.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O:\Hung\NHON\THUNHI\BACHUC\TTBACHUC.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U:\Hung\NHON\MSOFFICE\YNHI\TNOC-110.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O:\Hung\NHON\MSOFFICE\YNHI\TNOC-110.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U:\Hung\NHON\THUNHI\LONGKIEN\DKHLKIEN.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O:\Hung\NHON\THUNHI\LONGKIEN\DKHLKIEN.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O:\Hung\NHON\THUNHI\TRUONGLO\TTTRLONG.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U:\Hung\NHON\THUNHI\TRUONGLO\TTTRLONG.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Pc22\du%20toan\vui\San%20pham\Phu%20Tan_AG\Duong%20Day\HTM\CANHAN\MUNG\THOP95.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O:\Hung\NHON\THUNHI\MYAN\TTTRLONG.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U:\Hung\NHON\THUNHI\MYAN\TTTRLON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22\d\Congviec\Tam.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May01\data%202%20(d)\Hung\Bang%20phan%20tru.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Pc22\d\My%20Documents\xetthau\dn500ht\banchao\B-CAOQ~1.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Tuyetnga\bb%20ban%20giao\Thang%20KT%202001\Ho%20so%20thau\Du%20thau%20Huu%20Lung%20-%20Lang%20Son.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O:\Hung\DONGNAI\TKTC%20CAC%20LO%20RA%20TAN%20HUNG.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U:\Hung\DONGNAI\TKTC%20CAC%20LO%20RA%20TAN%20HUNG.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May01\data%202%20(d)\Hung\DONGNAI\TKTC%20CAC%20LO%20RA%20TAN%20HUNG.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Pc14\tram\Ho%20so\Nhan%20vien\Huong\Du%20toan\Tram\TKKT%20tram%20110kV\TMDT-TD.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U:\HO%20SO\TAN\EXCEL\NHA%20DHSX%20G_LUONG.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O:\HO%20SO\TAN\EXCEL\NHA%20DHSX%20G_LUONG.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Pc22\d\HO%20SO\TAN\EXCEL\NHA%20DHSX%20G_LUON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uyetnga\bb%20ban%20giao\LVTD\MSOffice\EXCEL\LUC\DT%20DZ%2022+TBA%20.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O:\LOAN\NAM%202020\CONG%20SAN%202020\HOAN%20CHINH%20BAO%20CAO%20141-THUC%20HIEN%20CT24\H&#431;&#416;NG_%20ng&#224;y%2013-06-2020%20TR&#204;NH%20QU&#7852;N%20&#7910;Y.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O:\Users\nthloan.q7\Desktop\BAO%20CAO%20KH%20578-TP\BAO%20CAO%20KH%20578-29-6-2021\15-7-2021-LOAN%20KTRA-BIEU%20BC%20578%20ch&#7881;nh%20s&#7917;a%20theo%20r&#224;%20so&#225;t%20&#273;&#7889;i%20chi&#7871;u%20v&#7899;i%20ph&#432;&#417;ng.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uyetnga\bb%20ban%20giao\LVTD\MSOffice\EXCEL\LUC\HY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P"/>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KE-HT"/>
      <sheetName val="LKVL-CK-HT-GD1"/>
      <sheetName val="Chiet tinh dz35"/>
      <sheetName val="Chiet tinh dz22"/>
    </sheetNames>
    <sheetDataSet>
      <sheetData sheetId="0"/>
      <sheetData sheetId="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KE-HT"/>
      <sheetName val="LKVL-CK-HT-GD1"/>
      <sheetName val="Chiet tinh dz35"/>
      <sheetName val="Chiet tinh dz22"/>
    </sheetNames>
    <sheetDataSet>
      <sheetData sheetId="0"/>
      <sheetData sheetId="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LKVL-CK-HT-GD1"/>
      <sheetName val="TONGKE-HT"/>
    </sheetNames>
    <sheetDataSet>
      <sheetData sheetId="0"/>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nh phí XD"/>
      <sheetName val="Sheet3"/>
      <sheetName val="LKVL-CK-HT-GD1"/>
      <sheetName val="TONGKE-HT"/>
    </sheetNames>
    <sheetDataSet>
      <sheetData sheetId="0"/>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iaT"/>
      <sheetName val="TT"/>
      <sheetName val="DGiaTN"/>
      <sheetName val="CaMay"/>
      <sheetName val="kinh phí XD"/>
      <sheetName val="Sheet3"/>
    </sheetNames>
    <sheetDataSet>
      <sheetData sheetId="0"/>
      <sheetData sheetId="1"/>
      <sheetData sheetId="2"/>
      <sheetData sheetId="3"/>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HOP VL-NC"/>
      <sheetName val="phuluc1"/>
      <sheetName val="CaMay"/>
      <sheetName val="DGiaTN"/>
      <sheetName val="DGiaT"/>
      <sheetName val="TT"/>
      <sheetName val="kinh phí XD"/>
    </sheetNames>
    <sheetDataSet>
      <sheetData sheetId="0"/>
      <sheetData sheetId="1"/>
      <sheetData sheetId="2" refreshError="1"/>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HOP VL-NC"/>
      <sheetName val="phuluc1"/>
      <sheetName val="CaMay"/>
      <sheetName val="DGiaTN"/>
      <sheetName val="DGiaT"/>
      <sheetName val="TT"/>
      <sheetName val="kinh phí XD"/>
    </sheetNames>
    <sheetDataSet>
      <sheetData sheetId="0"/>
      <sheetData sheetId="1"/>
      <sheetData sheetId="2" refreshError="1"/>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MCT"/>
      <sheetName val="phuluc1"/>
      <sheetName val="TONG HOP VL-NC"/>
      <sheetName val="CaMay"/>
      <sheetName val="DGiaTN"/>
      <sheetName val="DGiaT"/>
      <sheetName val="TT"/>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VL-NC-TT1p"/>
      <sheetName val="QMCT"/>
      <sheetName val="phuluc1"/>
      <sheetName val="TONG HOP VL-NC"/>
    </sheetNames>
    <sheetDataSet>
      <sheetData sheetId="0"/>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ongSo"/>
      <sheetName val="CHITIET VL-NC-TT1p"/>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ongSo"/>
      <sheetName val="CHITIET VL-NC-TT1p"/>
    </sheetNames>
    <sheetDataSet>
      <sheetData sheetId="0"/>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KE3p "/>
      <sheetName val="TDTKP"/>
      <sheetName val="ThongSo"/>
    </sheetNames>
    <sheetDataSet>
      <sheetData sheetId="0"/>
      <sheetData sheetId="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KE3p "/>
      <sheetName val="TDTKP"/>
      <sheetName val="ThongSo"/>
    </sheetNames>
    <sheetDataSet>
      <sheetData sheetId="0"/>
      <sheetData sheetId="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 VL, NC, DDHT Thanhphuoc"/>
      <sheetName val="TONGKE3p "/>
      <sheetName val="TDTKP"/>
    </sheetNames>
    <sheetDataSet>
      <sheetData sheetId="0"/>
      <sheetData sheetId="1" refreshError="1"/>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 VL, NC, DDHT Thanhphuoc"/>
      <sheetName val="TONGKE3p "/>
      <sheetName val="TDTKP"/>
    </sheetNames>
    <sheetDataSet>
      <sheetData sheetId="0"/>
      <sheetData sheetId="1" refreshError="1"/>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vl"/>
      <sheetName val="TH VL, NC, DDHT Thanhphuoc"/>
    </sheetNames>
    <sheetDataSet>
      <sheetData sheetId="0"/>
      <sheetData sheetId="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vl"/>
      <sheetName val="TH VL, NC, DDHT Thanhphuoc"/>
    </sheetNames>
    <sheetDataSet>
      <sheetData sheetId="0"/>
      <sheetData sheetId="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nh nghia"/>
      <sheetName val="gvl"/>
    </sheetNames>
    <sheetDataSet>
      <sheetData sheetId="0"/>
      <sheetData sheetId="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 gia vung III"/>
      <sheetName val="Dinh nghia"/>
    </sheetNames>
    <sheetDataSet>
      <sheetData sheetId="0"/>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ia vat tu"/>
      <sheetName val="Don gia_III"/>
      <sheetName val="Don gia vung III"/>
      <sheetName val="Dinh nghia"/>
    </sheetNames>
    <sheetDataSet>
      <sheetData sheetId="0"/>
      <sheetData sheetId="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P"/>
      <sheetName val="MTP1"/>
    </sheetNames>
    <sheetDataSet>
      <sheetData sheetId="0"/>
      <sheetData sheetId="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Dgia vat tu"/>
      <sheetName val="Don gia_III"/>
      <sheetName val="Don gia vung III"/>
    </sheetNames>
    <sheetDataSet>
      <sheetData sheetId="0"/>
      <sheetData sheetId="1" refreshError="1"/>
      <sheetData sheetId="2" refreshError="1"/>
      <sheetData sheetId="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c noi bo"/>
      <sheetName val="DG"/>
      <sheetName val="Dgia vat tu"/>
      <sheetName val="Don gia_III"/>
    </sheetNames>
    <sheetDataSet>
      <sheetData sheetId="0"/>
      <sheetData sheetId="1"/>
      <sheetData sheetId="2" refreshError="1"/>
      <sheetData sheetId="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 gia Tay Ninh"/>
      <sheetName val="V.c noi bo"/>
      <sheetName val="DG"/>
    </sheetNames>
    <sheetDataSet>
      <sheetData sheetId="0"/>
      <sheetData sheetId="1" refreshError="1"/>
      <sheetData sheetId="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 gia Dak Lak"/>
      <sheetName val="Don gia Tay Ninh"/>
      <sheetName val="V.c noi bo"/>
      <sheetName val="DG"/>
    </sheetNames>
    <sheetDataSet>
      <sheetData sheetId="0"/>
      <sheetData sheetId="1" refreshError="1"/>
      <sheetData sheetId="2" refreshError="1"/>
      <sheetData sheetId="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 gia CT"/>
      <sheetName val="Don gia III"/>
      <sheetName val="Don gia Dak Lak"/>
      <sheetName val="Don gia Tay Ninh"/>
    </sheetNames>
    <sheetDataSet>
      <sheetData sheetId="0"/>
      <sheetData sheetId="1"/>
      <sheetData sheetId="2" refreshError="1"/>
      <sheetData sheetId="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tphcm"/>
      <sheetName val="Don gia III"/>
      <sheetName val="Don gia CT"/>
    </sheetNames>
    <sheetDataSet>
      <sheetData sheetId="0"/>
      <sheetData sheetId="1" refreshError="1"/>
      <sheetData sheetId="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dg tphcm"/>
      <sheetName val="Don gia III"/>
      <sheetName val="Don gia CT"/>
    </sheetNames>
    <sheetDataSet>
      <sheetData sheetId="0"/>
      <sheetData sheetId="1" refreshError="1"/>
      <sheetData sheetId="2" refreshError="1"/>
      <sheetData sheetId="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VL-NC-TT-3p"/>
      <sheetName val="CHITIET VL-NC-TT -1p"/>
      <sheetName val="KPVC-BD "/>
      <sheetName val="TONG HOP VL-NC TT"/>
      <sheetName val="TDTKP1"/>
      <sheetName val="DG"/>
      <sheetName val="dg tphcm"/>
    </sheetNames>
    <sheetDataSet>
      <sheetData sheetId="0"/>
      <sheetData sheetId="1"/>
      <sheetData sheetId="2"/>
      <sheetData sheetId="3"/>
      <sheetData sheetId="4"/>
      <sheetData sheetId="5" refreshError="1"/>
      <sheetData sheetId="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VL-NC-TT-3p"/>
      <sheetName val="CHITIET VL-NC-TT -1p"/>
      <sheetName val="KPVC-BD "/>
      <sheetName val="TONG HOP VL-NC TT"/>
      <sheetName val="TDTKP1"/>
      <sheetName val="DG"/>
      <sheetName val="dg tphcm"/>
    </sheetNames>
    <sheetDataSet>
      <sheetData sheetId="0"/>
      <sheetData sheetId="1"/>
      <sheetData sheetId="2"/>
      <sheetData sheetId="3"/>
      <sheetData sheetId="4"/>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VL-NC-TT-3p"/>
      <sheetName val="CHITIET VL-NC-TT -1p"/>
      <sheetName val="KPVC-BD "/>
      <sheetName val="TONG HOP VL-NC TT"/>
      <sheetName val="TDTKP1"/>
      <sheetName val="DG"/>
    </sheetNames>
    <sheetDataSet>
      <sheetData sheetId="0"/>
      <sheetData sheetId="1"/>
      <sheetData sheetId="2"/>
      <sheetData sheetId="3"/>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P"/>
    </sheetNames>
    <sheetDataSet>
      <sheetData sheetId="0"/>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xl"/>
      <sheetName val="BETON"/>
      <sheetName val="CHITIET VL-NC-TT -1p"/>
      <sheetName val="CHITIET VL-NC-TT-3p"/>
      <sheetName val="TDTKP1"/>
      <sheetName val="KPVC-BD "/>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xl"/>
      <sheetName val="BETON"/>
      <sheetName val="CHITIET VL-NC-TT -1p"/>
      <sheetName val="CHITIET VL-NC-TT-3p"/>
      <sheetName val="TDTKP1"/>
      <sheetName val="KPVC-BD "/>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VTu"/>
      <sheetName val="dtxl"/>
      <sheetName val="BETON"/>
    </sheetNames>
    <sheetDataSet>
      <sheetData sheetId="0"/>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TON"/>
      <sheetName val="dg-VTu"/>
      <sheetName val="dtxl"/>
    </sheetNames>
    <sheetDataSet>
      <sheetData sheetId="0" refreshError="1"/>
      <sheetData sheetId="1" refreshError="1"/>
      <sheetData sheetId="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emtra"/>
      <sheetName val="Du_lieu"/>
      <sheetName val="BETON"/>
    </sheetNames>
    <sheetDataSet>
      <sheetData sheetId="0" refreshError="1"/>
      <sheetData sheetId="1" refreshError="1"/>
      <sheetData sheetId="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emtra"/>
      <sheetName val="Du_lieu"/>
      <sheetName val="BETON"/>
    </sheetNames>
    <sheetDataSet>
      <sheetData sheetId="0" refreshError="1"/>
      <sheetData sheetId="1" refreshError="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aBT"/>
      <sheetName val="ChiTietDZ"/>
      <sheetName val="MauDZMoi"/>
      <sheetName val="Du_lieu"/>
    </sheetNames>
    <definedNames>
      <definedName name="K_1"/>
      <definedName name="K_2"/>
    </definedNames>
    <sheetDataSet>
      <sheetData sheetId="0"/>
      <sheetData sheetId="1"/>
      <sheetData sheetId="2" refreshError="1"/>
      <sheetData sheetId="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enLuong"/>
      <sheetName val="ChiTietDZ"/>
      <sheetName val="VuaBT"/>
      <sheetName val="MoCayM"/>
    </sheetNames>
    <sheetDataSet>
      <sheetData sheetId="0"/>
      <sheetData sheetId="1" refreshError="1"/>
      <sheetData sheetId="2" refreshError="1"/>
      <sheetData sheetId="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VL-NC-TT1p"/>
      <sheetName val="TienLuong"/>
      <sheetName val="ChiTietDZ"/>
      <sheetName val="VuaBT"/>
    </sheetNames>
    <sheetDataSet>
      <sheetData sheetId="0"/>
      <sheetData sheetId="1" refreshError="1"/>
      <sheetData sheetId="2" refreshError="1"/>
      <sheetData sheetId="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VL-NC-TT1p"/>
      <sheetName val="TienLuong"/>
      <sheetName val="ChiTietDZ"/>
      <sheetName val="VuaBT"/>
    </sheetNames>
    <sheetDataSet>
      <sheetData sheetId="0"/>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mc"/>
    </sheetNames>
    <sheetDataSet>
      <sheetData sheetId="0"/>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CHITIET VL-NC-TT1p"/>
      <sheetName val="TienLuong"/>
    </sheetNames>
    <sheetDataSet>
      <sheetData sheetId="0"/>
      <sheetData sheetId="1" refreshError="1"/>
      <sheetData sheetId="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CHITIET VL-NC-TT1p"/>
      <sheetName val="TienLuong"/>
    </sheetNames>
    <sheetDataSet>
      <sheetData sheetId="0"/>
      <sheetData sheetId="1" refreshError="1"/>
      <sheetData sheetId="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VL-NC-TT -1p"/>
      <sheetName val="HT"/>
      <sheetName val="CHITIET VL-NC-TT1p"/>
    </sheetNames>
    <sheetDataSet>
      <sheetData sheetId="0"/>
      <sheetData sheetId="1" refreshError="1"/>
      <sheetData sheetId="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VL-NC-TT -1p"/>
      <sheetName val="HT"/>
      <sheetName val="CHITIET VL-NC-TT1p"/>
    </sheetNames>
    <sheetDataSet>
      <sheetData sheetId="0"/>
      <sheetData sheetId="1" refreshError="1"/>
      <sheetData sheetId="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VL-NC-TT-3p"/>
      <sheetName val="CHITIET VL-NC-TT -1p"/>
      <sheetName val="HT"/>
    </sheetNames>
    <sheetDataSet>
      <sheetData sheetId="0"/>
      <sheetData sheetId="1"/>
      <sheetData sheetId="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VL-NC-TT-3p"/>
      <sheetName val="CHITIET VL-NC-TT -1p"/>
      <sheetName val="HT"/>
    </sheetNames>
    <sheetDataSet>
      <sheetData sheetId="0"/>
      <sheetData sheetId="1"/>
      <sheetData sheetId="2"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VL-NC-TT-3p"/>
      <sheetName val="CHITIET VL-NC-TT -1p"/>
    </sheetNames>
    <sheetDataSet>
      <sheetData sheetId="0"/>
      <sheetData sheetId="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ke"/>
      <sheetName val="CHITIET VL-NC"/>
    </sheetNames>
    <sheetDataSet>
      <sheetData sheetId="0"/>
      <sheetData sheetId="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en Luong"/>
      <sheetName val="Dinh Muc VT"/>
      <sheetName val="Tke"/>
      <sheetName val="CHITIET VL-NC"/>
    </sheetNames>
    <sheetDataSet>
      <sheetData sheetId="0" refreshError="1"/>
      <sheetData sheetId="1" refreshError="1"/>
      <sheetData sheetId="2" refreshError="1"/>
      <sheetData sheetId="3"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KE3p"/>
      <sheetName val="TDTKP (2)"/>
      <sheetName val="CHITIET VL-NC-TT1p"/>
      <sheetName val="CHITIET VL-NC-DDTT3PHA "/>
      <sheetName val="Dinh Muc VT"/>
      <sheetName val="Tien Luong"/>
    </sheetNames>
    <sheetDataSet>
      <sheetData sheetId="0"/>
      <sheetData sheetId="1"/>
      <sheetData sheetId="2"/>
      <sheetData sheetId="3"/>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mc"/>
    </sheetNames>
    <sheetDataSet>
      <sheetData sheetId="0"/>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KE3p"/>
      <sheetName val="TDTKP (2)"/>
      <sheetName val="CHITIET VL-NC-TT1p"/>
      <sheetName val="CHITIET VL-NC-DDTT3PHA "/>
      <sheetName val="Dinh Muc VT"/>
      <sheetName val="Tien Luong"/>
    </sheetNames>
    <sheetDataSet>
      <sheetData sheetId="0"/>
      <sheetData sheetId="1"/>
      <sheetData sheetId="2"/>
      <sheetData sheetId="3"/>
      <sheetData sheetId="4" refreshError="1"/>
      <sheetData sheetId="5"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NHCHINH"/>
      <sheetName val="TDTKP (2)"/>
      <sheetName val="TONGKE3p"/>
      <sheetName val="CHITIET VL-NC-DDTT3PHA "/>
      <sheetName val="CHITIET VL-NC-TT1p"/>
    </sheetNames>
    <sheetDataSet>
      <sheetData sheetId="0"/>
      <sheetData sheetId="1" refreshError="1"/>
      <sheetData sheetId="2" refreshError="1"/>
      <sheetData sheetId="3" refreshError="1"/>
      <sheetData sheetId="4"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NHCHINH"/>
      <sheetName val="TDTKP (2)"/>
      <sheetName val="TONGKE3p"/>
      <sheetName val="CHITIET VL-NC-DDTT3PHA "/>
      <sheetName val="CHITIET VL-NC-TT1p"/>
    </sheetNames>
    <sheetDataSet>
      <sheetData sheetId="0"/>
      <sheetData sheetId="1" refreshError="1"/>
      <sheetData sheetId="2" refreshError="1"/>
      <sheetData sheetId="3" refreshError="1"/>
      <sheetData sheetId="4"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VL-NCHT1 (2)"/>
      <sheetName val="TNHCHINH"/>
    </sheetNames>
    <sheetDataSet>
      <sheetData sheetId="0"/>
      <sheetData sheetId="1"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VL-NCHT1 (2)"/>
      <sheetName val="TNHCHINH"/>
    </sheetNames>
    <sheetDataSet>
      <sheetData sheetId="0"/>
      <sheetData sheetId="1"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KE3p"/>
      <sheetName val="CHITIET VL-NC-TT1p"/>
      <sheetName val="CHITIET VL-NCHT1 (2)"/>
      <sheetName val="TNHCHINH"/>
    </sheetNames>
    <sheetDataSet>
      <sheetData sheetId="0"/>
      <sheetData sheetId="1"/>
      <sheetData sheetId="2" refreshError="1"/>
      <sheetData sheetId="3"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KE3p"/>
      <sheetName val="CHITIET VL-NC-TT1p"/>
      <sheetName val="CHITIET VL-NCHT1 (2)"/>
      <sheetName val="TNHCHINH"/>
    </sheetNames>
    <sheetDataSet>
      <sheetData sheetId="0"/>
      <sheetData sheetId="1"/>
      <sheetData sheetId="2" refreshError="1"/>
      <sheetData sheetId="3"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OP95"/>
      <sheetName val="CHITIET VL-NC-TT1p"/>
      <sheetName val="TONGKE3p"/>
    </sheetNames>
    <sheetDataSet>
      <sheetData sheetId="0" refreshError="1"/>
      <sheetData sheetId="1" refreshError="1"/>
      <sheetData sheetId="2"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KE1P"/>
      <sheetName val="TTTRLONG"/>
      <sheetName val="CHITIET VL-NC-TT1p"/>
      <sheetName val="TONGKE3p"/>
    </sheetNames>
    <definedNames>
      <definedName name="NToS"/>
    </definedNames>
    <sheetDataSet>
      <sheetData sheetId="0"/>
      <sheetData sheetId="1" refreshError="1"/>
      <sheetData sheetId="2" refreshError="1"/>
      <sheetData sheetId="3"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KE1P"/>
      <sheetName val="TTTRLONG"/>
      <sheetName val="CHITIET VL-NC-TT1p"/>
      <sheetName val="TONGKE3p"/>
    </sheetNames>
    <definedNames>
      <definedName name="NToS"/>
    </definedNames>
    <sheetDataSet>
      <sheetData sheetId="0"/>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u_lieu"/>
      <sheetName val="KH-Q1,Q2,01"/>
      <sheetName val="TONGKE3p "/>
      <sheetName val="TDTKP"/>
      <sheetName val="DON GIA"/>
      <sheetName val="TONG HOP VL-NC"/>
      <sheetName val="TNHCHINH"/>
      <sheetName val="CHITIET VL-NC-TT -1p"/>
      <sheetName val="TDTKP1"/>
      <sheetName val="phuluc1"/>
      <sheetName val="TONG HOP VL-NC TT"/>
      <sheetName val="KPVC-BD "/>
      <sheetName val="#REF"/>
      <sheetName val="gvl"/>
      <sheetName val="Tiepdia"/>
      <sheetName val="CHITIET VL-NC-TT-3p"/>
      <sheetName val="VCV-BE-TONG"/>
      <sheetName val="chitiet"/>
      <sheetName val="VC"/>
      <sheetName val="CHITIET VL-NC"/>
      <sheetName val="THPDMoi  (2)"/>
      <sheetName val="t-h HA THE"/>
      <sheetName val="giathanh1"/>
      <sheetName val="TONGKE-HT"/>
      <sheetName val="LKVL-CK-HT-GD1"/>
      <sheetName val="TH VL, NC, DDHT Thanhphuoc"/>
      <sheetName val="dongia (2)"/>
      <sheetName val="DG"/>
      <sheetName val="DONGIA"/>
      <sheetName val="chitimc"/>
      <sheetName val="dtxl"/>
      <sheetName val="gtrinh"/>
      <sheetName val="lam-moi"/>
      <sheetName val="TH XL"/>
      <sheetName val="thao-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nh nghia"/>
      <sheetName val="TONGKE1P"/>
      <sheetName val="Bang phan tru"/>
    </sheetNames>
    <sheetDataSet>
      <sheetData sheetId="0"/>
      <sheetData sheetId="1" refreshError="1"/>
      <sheetData sheetId="2"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Q1,Q2,01"/>
      <sheetName val="Dinh nghia"/>
    </sheetNames>
    <sheetDataSet>
      <sheetData sheetId="0"/>
      <sheetData sheetId="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GDT huu Lung - LS"/>
      <sheetName val="THDT Yen Son"/>
      <sheetName val="D.lg Yen Son"/>
      <sheetName val="THDT Huu Lien"/>
      <sheetName val="D.lg Huu Lien"/>
      <sheetName val="THDT Yen Thinh"/>
      <sheetName val="D.lg Yen Thinh"/>
      <sheetName val="Chi tiet"/>
      <sheetName val="CTBT"/>
      <sheetName val="XL4Poppy"/>
      <sheetName val="Sheet1"/>
      <sheetName val="Sheet6"/>
      <sheetName val="Sheet2"/>
      <sheetName val="Sheet7"/>
      <sheetName val="Sheet4"/>
      <sheetName val="Sheet5"/>
      <sheetName val="Sheet3"/>
      <sheetName val="(1)TK_ThueGTGT_Thang"/>
      <sheetName val="DUONG"/>
      <sheetName val="KHANH"/>
      <sheetName val="PHONG"/>
      <sheetName val="XXXXXXXX"/>
      <sheetName val="KH-Q1,Q2,01"/>
      <sheetName val="Dinh nghia"/>
      <sheetName val="TGTGT"/>
      <sheetName val="DAURA"/>
      <sheetName val="DAUVAO"/>
      <sheetName val="NXT"/>
      <sheetName val="HOPDONG"/>
      <sheetName val="SDHD"/>
      <sheetName val="00000000"/>
      <sheetName val="BIA I"/>
      <sheetName val="BIA II"/>
      <sheetName val="THC"/>
      <sheetName val="CTGT"/>
      <sheetName val="DDAYTT"/>
      <sheetName val="TGLLHT"/>
      <sheetName val="TGLL TT"/>
      <sheetName val="DDHT"/>
      <sheetName val="CT Thang Mo"/>
      <sheetName val="CT  PL"/>
      <sheetName val="tra-vat-lieu"/>
      <sheetName val="@HGDT huu Lung - LS"/>
      <sheetName val="THDT Yen Sjn"/>
      <sheetName val="D.lg Huu Lieb"/>
      <sheetName val="NKCTỪ"/>
      <sheetName val="SỔ CÁI"/>
      <sheetName val="BCÂNĐỐI"/>
      <sheetName val="CĐKTOÁN"/>
      <sheetName val="KQHĐKD"/>
      <sheetName val="TỒN QUỸ"/>
      <sheetName val="Tra_bang"/>
      <sheetName val="TDTKP"/>
      <sheetName val="DK_KH"/>
      <sheetName val="July 05 VA 12 mths"/>
      <sheetName val="giathanh1"/>
      <sheetName val="NKCT?"/>
      <sheetName val="S? CÁI"/>
      <sheetName val="BCÂNÐ?I"/>
      <sheetName val="CÐKTOÁN"/>
      <sheetName val="KQHÐKD"/>
      <sheetName val="T?N QU?"/>
      <sheetName val="Unit price"/>
      <sheetName val="chitimc"/>
      <sheetName val="THPDMoi  (2)"/>
      <sheetName val="dongia (2)"/>
      <sheetName val="gtrinh"/>
      <sheetName val="phuluc1"/>
      <sheetName val="TONG HOP VL-NC"/>
      <sheetName val="lam-moi"/>
      <sheetName val="chitiet"/>
      <sheetName val="TONGKE3p "/>
      <sheetName val="Du_lieu"/>
      <sheetName val="TH VL, NC, DDHT Thanhphuoc"/>
      <sheetName val="#REF"/>
      <sheetName val="DONGIA"/>
      <sheetName val="gvl"/>
      <sheetName val="thao-go"/>
      <sheetName val="DON GIA"/>
      <sheetName val="TONGKE-HT"/>
      <sheetName val="DG"/>
      <sheetName val="dtxl"/>
      <sheetName val="LKVL-CK-HT-GD1"/>
      <sheetName val="t-h HA THE"/>
      <sheetName val="CHITIET VL-NC-TT -1p"/>
      <sheetName val="TONG HOP VL-NC TT"/>
      <sheetName val="TNHCHINH"/>
      <sheetName val="TH XL"/>
      <sheetName val="CHITIET VL-NC"/>
      <sheetName val="VC"/>
      <sheetName val="Tiepdia"/>
      <sheetName val="CHITIET VL-NC-TT-3p"/>
      <sheetName val="TDTKP1"/>
      <sheetName val="KPVC-BD "/>
      <sheetName val="VCV-BE-TONG"/>
      <sheetName val="ESTI."/>
      <sheetName val="DI-ESTI"/>
      <sheetName val="TVL"/>
      <sheetName val="SUMMARY"/>
      <sheetName val="Chiet tinh dz22"/>
      <sheetName val="mau1"/>
      <sheetName val="inth2"/>
      <sheetName val="mau3"/>
      <sheetName val="mau4"/>
      <sheetName val="MAU TH5"/>
      <sheetName val="mau6"/>
      <sheetName val="mau7"/>
      <sheetName val="mau8"/>
      <sheetName val="mauTH9"/>
      <sheetName val="mauTH 10"/>
      <sheetName val="HIEU QUA DAO TAO PC"/>
      <sheetName val="XL4Test5"/>
      <sheetName val="DK-KH"/>
      <sheetName val="Chiet tinh dz35"/>
      <sheetName val="Khoi luong"/>
      <sheetName val="data. invoice"/>
      <sheetName val="NKCT_"/>
      <sheetName val="S_ CÁI"/>
      <sheetName val="BCÂNÐ_I"/>
      <sheetName val="T_N QU_"/>
    </sheetNames>
    <sheetDataSet>
      <sheetData sheetId="0"/>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VC-BD "/>
      <sheetName val="Chi tiet"/>
      <sheetName val="KH-Q1,Q2,01"/>
    </sheetNames>
    <sheetDataSet>
      <sheetData sheetId="0"/>
      <sheetData sheetId="1" refreshError="1"/>
      <sheetData sheetId="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VC-BD "/>
      <sheetName val="Chi tiet"/>
      <sheetName val="KH-Q1,Q2,01"/>
    </sheetNames>
    <sheetDataSet>
      <sheetData sheetId="0"/>
      <sheetData sheetId="1" refreshError="1"/>
      <sheetData sheetId="2"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VC-BD "/>
      <sheetName val="Chi tiet"/>
    </sheetNames>
    <sheetDataSet>
      <sheetData sheetId="0"/>
      <sheetData sheetId="1"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XL"/>
      <sheetName val="Gia vat tu"/>
      <sheetName val="KPVC-BD "/>
    </sheetNames>
    <sheetDataSet>
      <sheetData sheetId="0"/>
      <sheetData sheetId="1" refreshError="1"/>
      <sheetData sheetId="2"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du toan"/>
      <sheetName val="TH-XL"/>
      <sheetName val="Gia vat tu"/>
    </sheetNames>
    <sheetDataSet>
      <sheetData sheetId="0"/>
      <sheetData sheetId="1" refreshError="1"/>
      <sheetData sheetId="2"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du toan"/>
      <sheetName val="TH-XL"/>
      <sheetName val="Gia vat tu"/>
    </sheetNames>
    <sheetDataSet>
      <sheetData sheetId="0"/>
      <sheetData sheetId="1" refreshError="1"/>
      <sheetData sheetId="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du toan"/>
      <sheetName val="TH-XL"/>
    </sheetNames>
    <sheetDataSet>
      <sheetData sheetId="0"/>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Dz22"/>
      <sheetName val="TH 22"/>
      <sheetName val="DT DZ 22 Kv"/>
      <sheetName val="DTchi tiet DZ 22 Kv"/>
      <sheetName val="Chiet tinh dz22"/>
      <sheetName val="Thi nghiem 22"/>
      <sheetName val="VC22"/>
      <sheetName val="DTtram "/>
      <sheetName val="DTTC tram "/>
      <sheetName val="Chiet tinh TB, VT"/>
      <sheetName val=" thi nghiemTBA"/>
      <sheetName val="VCVT"/>
      <sheetName val="bia"/>
      <sheetName val="trang bia"/>
      <sheetName val="TH tram"/>
      <sheetName val="Sheet1"/>
      <sheetName val="Sheet6"/>
      <sheetName val="Sheet2"/>
      <sheetName val="Sheet7"/>
      <sheetName val="Sheet4"/>
      <sheetName val="Sheet5"/>
      <sheetName val="Sheet3"/>
      <sheetName val="XL4Poppy"/>
      <sheetName val="(1)TK_ThueGTGT_Thang"/>
      <sheetName val="VCTT"/>
      <sheetName val="Canuoc QH"/>
      <sheetName val="Canuoc "/>
      <sheetName val="MN&amp;TDsua QH"/>
      <sheetName val="MN&amp;TDsua"/>
      <sheetName val="DBBB sua QH"/>
      <sheetName val="DBBB sua"/>
      <sheetName val="BTBsua QH"/>
      <sheetName val="BTBsua"/>
      <sheetName val="DHNTBsua QH"/>
      <sheetName val="DHNTBsua"/>
      <sheetName val="TNsua QH"/>
      <sheetName val="TNsua"/>
      <sheetName val="DNBsua QH"/>
      <sheetName val="DNBsua"/>
      <sheetName val="DBSCLsua QH"/>
      <sheetName val="DBSCLsua"/>
      <sheetName val="XXXXXXXX"/>
      <sheetName val="CT Thang Mo"/>
      <sheetName val="CT  PL"/>
      <sheetName val="00000000"/>
      <sheetName val="NKCTỪ"/>
      <sheetName val="SỔ CÁI"/>
      <sheetName val="BCÂNĐỐI"/>
      <sheetName val="CĐKTOÁN"/>
      <sheetName val="KQHĐKD"/>
      <sheetName val="TỒN QUỸ"/>
      <sheetName val="Chi tiet"/>
      <sheetName val="NKCT?"/>
      <sheetName val="S? CÁI"/>
      <sheetName val="BCÂNÐ?I"/>
      <sheetName val="CÐKTOÁN"/>
      <sheetName val="KQHÐKD"/>
      <sheetName val="T?N QU?"/>
      <sheetName val="DT DZ 22+TBA "/>
      <sheetName val="Chiet tinh dz35"/>
      <sheetName val="DAUVAO"/>
      <sheetName val="DAURA"/>
      <sheetName val="THOP XL"/>
      <sheetName val="NKCT_"/>
      <sheetName val="S_ CÁI"/>
      <sheetName val="BCÂNÐ_I"/>
      <sheetName val="T_N QU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HOP"/>
      <sheetName val="HIỆN ĐANG ql theo ngành2)"/>
      <sheetName val="HIỆN ĐANG ql chưa loại"/>
      <sheetName val="CHI TIẾT PHƯƠNG"/>
      <sheetName val="BIEU SO 08-THAY DOI PHUONG AN"/>
      <sheetName val="BIEU 07-TAM QL CHO "/>
      <sheetName val="KHOI Y TÉ"/>
      <sheetName val="SNYT"/>
      <sheetName val="GIAO DỤC"/>
      <sheetName val="hanh chính"/>
      <sheetName val="HC quận"/>
      <sheetName val="Phú Mỹ"/>
      <sheetName val="Phú Thuận"/>
      <sheetName val="Bình Thuận"/>
      <sheetName val="Tân Phú"/>
      <sheetName val="Tân Quy"/>
      <sheetName val="Tân Thuận Tây"/>
      <sheetName val="Tân Thuận Đông"/>
      <sheetName val="Tân Hưng"/>
      <sheetName val="Tân kiểng"/>
      <sheetName val="Tân Phong"/>
      <sheetName val="SVHTT"/>
      <sheetName val="kHÁC"/>
      <sheetName val="CHỢ"/>
      <sheetName val="DVCI"/>
      <sheetName val="lOẠI"/>
      <sheetName val="UBND-BIEU 02"/>
      <sheetName val="THONG KE theođơn vị sử dụng"/>
      <sheetName val="HIỆN ĐANG QL"/>
      <sheetName val="THONG KE theo PA dược duyệt"/>
      <sheetName val="PL01-LOAI KHOI PA"/>
      <sheetName val="PL02-DIEU CHUYEM SO YT"/>
      <sheetName val="PL03-BĐG"/>
      <sheetName val="PL04-TAM QL"/>
      <sheetName val="PL05-DA CAP GCN"/>
      <sheetName val="DIEU CHINH PA"/>
      <sheetName val="UBND-BIEU 03"/>
      <sheetName val="UBND-BIEU 04"/>
      <sheetName val="HIỆN ĐANG ql theo ngành2) (2)"/>
      <sheetName val="Sheet5"/>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13">
          <cell r="A13">
            <v>2</v>
          </cell>
        </row>
      </sheetData>
      <sheetData sheetId="26" refreshError="1"/>
      <sheetData sheetId="27" refreshError="1"/>
      <sheetData sheetId="28" refreshError="1">
        <row r="16">
          <cell r="A16">
            <v>1</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03 CHUA CAP GCN"/>
      <sheetName val="BIEU 01_BC Sơ kết"/>
      <sheetName val="BIEU 02-LOẠI_BC SK"/>
      <sheetName val="BIEU 01_578 (OK)"/>
      <sheetName val="BIEU 01_578"/>
      <sheetName val="BIEU 02 _578"/>
      <sheetName val="BIEU 03-578(OK)"/>
      <sheetName val="BIEU 04-578(OK)"/>
      <sheetName val="BIEU 01(in) (2)"/>
      <sheetName val="BIEU 03-NOSHNN"/>
      <sheetName val="BIEU 04"/>
      <sheetName val="BIEU 03-CHUA CAP GCN"/>
      <sheetName val="QLtheo PA"/>
      <sheetName val="kk bổ sung"/>
      <sheetName val="Sheet1"/>
    </sheetNames>
    <sheetDataSet>
      <sheetData sheetId="0"/>
      <sheetData sheetId="1">
        <row r="236">
          <cell r="H236">
            <v>396979.55000000005</v>
          </cell>
        </row>
      </sheetData>
      <sheetData sheetId="2">
        <row r="39">
          <cell r="V39">
            <v>11</v>
          </cell>
        </row>
      </sheetData>
      <sheetData sheetId="3"/>
      <sheetData sheetId="4"/>
      <sheetData sheetId="5">
        <row r="12">
          <cell r="H12">
            <v>13205.400000000001</v>
          </cell>
        </row>
        <row r="22">
          <cell r="H22">
            <v>11046.7</v>
          </cell>
        </row>
        <row r="23">
          <cell r="H23">
            <v>2108.6999999999998</v>
          </cell>
        </row>
        <row r="24">
          <cell r="H24">
            <v>50</v>
          </cell>
        </row>
      </sheetData>
      <sheetData sheetId="6"/>
      <sheetData sheetId="7"/>
      <sheetData sheetId="8"/>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 DZ35"/>
      <sheetName val="DT DZ 35 Kv"/>
      <sheetName val="Chiet tinh dz35"/>
      <sheetName val="TN"/>
      <sheetName val="VC"/>
      <sheetName val="Sheet1"/>
      <sheetName val="Sheet2"/>
      <sheetName val="Sheet3"/>
      <sheetName val="Sheet6"/>
      <sheetName val="Sheet7"/>
      <sheetName val="Sheet4"/>
      <sheetName val="Sheet5"/>
      <sheetName val="XL4Poppy"/>
      <sheetName val="(1)TK_ThueGTGT_Thang"/>
      <sheetName val="(2)Bangkebanra"/>
      <sheetName val="(3)BKMuavao-Co HDGTGT"/>
      <sheetName val="(4)BKMuavao-KTru 3% "/>
      <sheetName val="DUONG"/>
      <sheetName val="KHANH"/>
      <sheetName val="PHONG"/>
      <sheetName val="XXXXXXXX"/>
      <sheetName val="DAUTU"/>
      <sheetName val="BLNN"/>
      <sheetName val="2003"/>
      <sheetName val="00000000"/>
      <sheetName val="THANG 1"/>
      <sheetName val="THANG2"/>
      <sheetName val="THANG3"/>
      <sheetName val="THANG 4"/>
      <sheetName val="THANG 5"/>
      <sheetName val="THANG 6"/>
      <sheetName val="THANG 7"/>
      <sheetName val="THANG 8"/>
      <sheetName val="THANG 9"/>
      <sheetName val="THANG 10"/>
      <sheetName val="THANG 11"/>
      <sheetName val="THANG 12"/>
      <sheetName val="LUONG THANG THU 13"/>
      <sheetName val="CONG DOAN"/>
      <sheetName val="QHHC"/>
      <sheetName val="CC10"/>
      <sheetName val="SS02-10"/>
      <sheetName val="QHNN"/>
      <sheetName val="CDCC"/>
      <sheetName val="SSNN"/>
      <sheetName val="QHTSR"/>
      <sheetName val="QHTmR"/>
      <sheetName val="SSDT"/>
      <sheetName val="SSKDCnt"/>
      <sheetName val="CC03-05"/>
      <sheetName val="SSDD03-05"/>
      <sheetName val="CDCCgd1"/>
      <sheetName val="KHKNR03-05"/>
      <sheetName val="KHTMR03-05"/>
      <sheetName val="CC06-10"/>
      <sheetName val="SSDD06-10"/>
      <sheetName val="CDCCgd2"/>
      <sheetName val="KHTSR06-10"/>
      <sheetName val="khKNTS06-10"/>
      <sheetName val="SS02-05-10"/>
      <sheetName val="Chiet tinh dz22"/>
      <sheetName val="CT Thang Mo"/>
      <sheetName val="CT  PL"/>
      <sheetName val="Ton T12"/>
      <sheetName val="Ton T1"/>
      <sheetName val="Ton T2"/>
      <sheetName val="Ton T3"/>
      <sheetName val="Ton T4"/>
      <sheetName val="Ton T5"/>
      <sheetName val="Ton T6"/>
      <sheetName val="Ton T7"/>
      <sheetName val="BKe thang(12)"/>
      <sheetName val="BKe thang (1)"/>
      <sheetName val="BKe thang (2)"/>
      <sheetName val="BKe thang 3"/>
      <sheetName val="BKe thang4"/>
      <sheetName val="BKe thang5"/>
      <sheetName val="BKe thang6"/>
      <sheetName val="DanhMuc"/>
      <sheetName val="Code"/>
      <sheetName val="Theodoichung"/>
      <sheetName val="T.D.C.Tiet"/>
      <sheetName val="C.tiet"/>
      <sheetName val="Khuyenmai"/>
      <sheetName val="10000000"/>
      <sheetName val="MTO REV.2(ARMOR)"/>
      <sheetName val="co huu"/>
      <sheetName val="to kho"/>
      <sheetName val="PU"/>
      <sheetName val="NHAN"/>
      <sheetName val="luong moc"/>
      <sheetName val="XL4Test5"/>
      <sheetName val="Overhead &amp; Profit B-1"/>
      <sheetName val="VPP 03 2005"/>
      <sheetName val="20000000"/>
      <sheetName val="30000000"/>
      <sheetName val="40000000"/>
      <sheetName val="Chi tiet"/>
      <sheetName val="Sheet8"/>
      <sheetName val="dongia (2)"/>
      <sheetName val="mau1"/>
      <sheetName val="inth2"/>
      <sheetName val="mau3"/>
      <sheetName val="mau4"/>
      <sheetName val="MAU TH5"/>
      <sheetName val="mau6"/>
      <sheetName val="mau7"/>
      <sheetName val="mau8"/>
      <sheetName val="mauTH9"/>
      <sheetName val="mauTH 10"/>
      <sheetName val="HIEU QUA DAO TAO PC"/>
      <sheetName val="tamung"/>
      <sheetName val="RUOT"/>
      <sheetName val="SP RUOT"/>
      <sheetName val="VO"/>
      <sheetName val="SP VO"/>
      <sheetName val="TPCS"/>
      <sheetName val="SP TPCS"/>
      <sheetName val="ILOGO"/>
      <sheetName val="SPILGO"/>
      <sheetName val="CLOGO"/>
      <sheetName val="SPCLOGO"/>
      <sheetName val="BONGDAN"/>
      <sheetName val="SPBDAN"/>
      <sheetName val="TONGHOP"/>
      <sheetName val="KHAC"/>
      <sheetName val="KẾ HOẠCH THANG 05"/>
      <sheetName val="PL01 Giao chi tieu NV"/>
      <sheetName val="PL02 Giao chi tieu CTV"/>
      <sheetName val="PL03 phan ca"/>
      <sheetName val="PL04 BH vung lom"/>
      <sheetName val="PL5 CS Điểm bán"/>
      <sheetName val="PL6 Du tru hang hoa"/>
      <sheetName val="Tien do theo tu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refreshError="1"/>
      <sheetData sheetId="62" refreshError="1"/>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 sheetId="79"/>
      <sheetData sheetId="80"/>
      <sheetData sheetId="81"/>
      <sheetData sheetId="82"/>
      <sheetData sheetId="83"/>
      <sheetData sheetId="84"/>
      <sheetData sheetId="85" refreshError="1"/>
      <sheetData sheetId="86"/>
      <sheetData sheetId="87"/>
      <sheetData sheetId="88"/>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M521"/>
  <sheetViews>
    <sheetView tabSelected="1" topLeftCell="A9" zoomScale="40" zoomScaleNormal="40" zoomScaleSheetLayoutView="70" workbookViewId="0">
      <pane xSplit="2" ySplit="8" topLeftCell="C48" activePane="bottomRight" state="frozen"/>
      <selection activeCell="B9" sqref="B9"/>
      <selection pane="topRight" activeCell="F9" sqref="F9"/>
      <selection pane="bottomLeft" activeCell="B14" sqref="B14"/>
      <selection pane="bottomRight" activeCell="B48" sqref="B48"/>
    </sheetView>
  </sheetViews>
  <sheetFormatPr defaultRowHeight="140.25" customHeight="1"/>
  <cols>
    <col min="1" max="1" width="8.42578125" style="654" bestFit="1" customWidth="1"/>
    <col min="2" max="4" width="29.7109375" style="654" customWidth="1"/>
    <col min="5" max="5" width="26.140625" style="655" customWidth="1"/>
    <col min="6" max="6" width="11" style="656" hidden="1" customWidth="1"/>
    <col min="7" max="7" width="21" style="657" customWidth="1"/>
    <col min="8" max="8" width="17.7109375" style="657" customWidth="1"/>
    <col min="9" max="9" width="21" style="658" customWidth="1"/>
    <col min="10" max="10" width="10.7109375" style="659" customWidth="1"/>
    <col min="11" max="11" width="17.140625" style="660" customWidth="1"/>
    <col min="12" max="12" width="18.140625" style="660" customWidth="1"/>
    <col min="13" max="13" width="62.42578125" style="660" customWidth="1"/>
    <col min="14" max="14" width="25.28515625" style="516" customWidth="1"/>
    <col min="15" max="15" width="18.140625" style="660" customWidth="1"/>
    <col min="16" max="16" width="30" style="660" customWidth="1"/>
    <col min="17" max="17" width="13.85546875" style="660" customWidth="1"/>
    <col min="18" max="18" width="21" style="660" hidden="1" customWidth="1"/>
    <col min="19" max="19" width="26.5703125" style="653" hidden="1" customWidth="1"/>
    <col min="20" max="20" width="22.5703125" style="516" hidden="1" customWidth="1"/>
    <col min="21" max="21" width="47.7109375" style="516" hidden="1" customWidth="1"/>
    <col min="22" max="22" width="58.7109375" style="516" hidden="1" customWidth="1"/>
    <col min="23" max="23" width="34.5703125" style="516" customWidth="1"/>
    <col min="24" max="24" width="25.7109375" style="516" customWidth="1"/>
    <col min="25" max="25" width="7.28515625" style="516" customWidth="1"/>
    <col min="26" max="26" width="9.140625" style="516"/>
    <col min="27" max="27" width="56.5703125" style="516" customWidth="1"/>
    <col min="28" max="180" width="9.140625" style="516"/>
    <col min="181" max="181" width="9.140625" style="516" customWidth="1"/>
    <col min="182" max="182" width="10.85546875" style="516" customWidth="1"/>
    <col min="183" max="183" width="30.42578125" style="516" customWidth="1"/>
    <col min="184" max="184" width="32.5703125" style="516" customWidth="1"/>
    <col min="185" max="185" width="30.140625" style="516" customWidth="1"/>
    <col min="186" max="186" width="45.7109375" style="516" customWidth="1"/>
    <col min="187" max="187" width="13.42578125" style="516" customWidth="1"/>
    <col min="188" max="188" width="15" style="516" customWidth="1"/>
    <col min="189" max="189" width="16.42578125" style="516" customWidth="1"/>
    <col min="190" max="197" width="9.140625" style="516" customWidth="1"/>
    <col min="198" max="198" width="14.28515625" style="516" customWidth="1"/>
    <col min="199" max="199" width="16.28515625" style="516" customWidth="1"/>
    <col min="200" max="200" width="16.140625" style="516" customWidth="1"/>
    <col min="201" max="16384" width="9.140625" style="516"/>
  </cols>
  <sheetData>
    <row r="1" spans="1:39" s="474" customFormat="1" ht="33.75" customHeight="1">
      <c r="A1" s="904" t="s">
        <v>1394</v>
      </c>
      <c r="B1" s="904"/>
      <c r="C1" s="904"/>
      <c r="D1" s="904"/>
      <c r="E1" s="904"/>
      <c r="F1" s="904"/>
      <c r="G1" s="904"/>
      <c r="H1" s="722"/>
      <c r="I1" s="468"/>
      <c r="J1" s="469"/>
      <c r="K1" s="904" t="s">
        <v>1785</v>
      </c>
      <c r="L1" s="904"/>
      <c r="M1" s="904"/>
      <c r="N1" s="904"/>
      <c r="O1" s="904"/>
      <c r="P1" s="904"/>
      <c r="Q1" s="904"/>
      <c r="R1" s="904"/>
      <c r="S1" s="904"/>
      <c r="T1" s="904"/>
      <c r="U1" s="904"/>
      <c r="V1" s="904"/>
      <c r="W1" s="904"/>
      <c r="X1" s="904"/>
      <c r="Y1" s="904"/>
    </row>
    <row r="2" spans="1:39" s="474" customFormat="1" ht="28.5" customHeight="1">
      <c r="A2" s="893"/>
      <c r="B2" s="893"/>
      <c r="C2" s="893"/>
      <c r="D2" s="893"/>
      <c r="E2" s="893"/>
      <c r="F2" s="893"/>
      <c r="G2" s="893"/>
      <c r="H2" s="470"/>
      <c r="I2" s="472"/>
      <c r="J2" s="473"/>
      <c r="K2" s="893" t="s">
        <v>1751</v>
      </c>
      <c r="L2" s="893"/>
      <c r="M2" s="893"/>
      <c r="N2" s="893"/>
      <c r="O2" s="893"/>
      <c r="P2" s="893"/>
      <c r="Q2" s="893"/>
      <c r="R2" s="893"/>
      <c r="S2" s="893"/>
      <c r="T2" s="893"/>
      <c r="U2" s="893"/>
      <c r="V2" s="893"/>
      <c r="W2" s="893"/>
      <c r="X2" s="893"/>
      <c r="Y2" s="893"/>
    </row>
    <row r="3" spans="1:39" s="474" customFormat="1" ht="21" customHeight="1">
      <c r="A3" s="892"/>
      <c r="B3" s="892"/>
      <c r="C3" s="892"/>
      <c r="D3" s="892"/>
      <c r="E3" s="892"/>
      <c r="F3" s="476"/>
      <c r="G3" s="477"/>
      <c r="H3" s="477"/>
      <c r="I3" s="477"/>
      <c r="J3" s="892"/>
      <c r="K3" s="892"/>
      <c r="L3" s="892"/>
      <c r="M3" s="892"/>
      <c r="N3" s="892"/>
      <c r="O3" s="892"/>
      <c r="P3" s="892"/>
      <c r="Q3" s="892"/>
      <c r="R3" s="892"/>
      <c r="S3" s="892"/>
      <c r="T3" s="892"/>
      <c r="U3" s="892"/>
      <c r="V3" s="892"/>
      <c r="W3" s="892"/>
      <c r="X3" s="892"/>
      <c r="Y3" s="892"/>
    </row>
    <row r="4" spans="1:39" s="474" customFormat="1" ht="11.25" customHeight="1">
      <c r="A4" s="470"/>
      <c r="B4" s="470"/>
      <c r="C4" s="470"/>
      <c r="D4" s="470"/>
      <c r="E4" s="470"/>
      <c r="F4" s="471"/>
      <c r="G4" s="472"/>
      <c r="H4" s="472"/>
      <c r="I4" s="472"/>
      <c r="J4" s="478"/>
      <c r="K4" s="479"/>
    </row>
    <row r="5" spans="1:39" s="474" customFormat="1" ht="22.5" customHeight="1">
      <c r="A5" s="888" t="s">
        <v>1752</v>
      </c>
      <c r="B5" s="888"/>
      <c r="C5" s="888"/>
      <c r="D5" s="888"/>
      <c r="E5" s="888"/>
      <c r="F5" s="888"/>
      <c r="G5" s="888"/>
      <c r="H5" s="888"/>
      <c r="I5" s="888"/>
      <c r="J5" s="888"/>
      <c r="K5" s="888"/>
      <c r="L5" s="888"/>
      <c r="M5" s="888"/>
      <c r="N5" s="888"/>
      <c r="O5" s="888"/>
      <c r="P5" s="888"/>
      <c r="Q5" s="888"/>
      <c r="R5" s="888"/>
      <c r="S5" s="888"/>
      <c r="T5" s="888"/>
      <c r="U5" s="888"/>
      <c r="V5" s="888"/>
      <c r="W5" s="888"/>
      <c r="X5" s="888"/>
      <c r="Y5" s="888"/>
    </row>
    <row r="6" spans="1:39" s="474" customFormat="1" ht="22.5" customHeight="1">
      <c r="A6" s="887" t="s">
        <v>1753</v>
      </c>
      <c r="B6" s="887"/>
      <c r="C6" s="887"/>
      <c r="D6" s="887"/>
      <c r="E6" s="887"/>
      <c r="F6" s="887"/>
      <c r="G6" s="887"/>
      <c r="H6" s="887"/>
      <c r="I6" s="887"/>
      <c r="J6" s="887"/>
      <c r="K6" s="887"/>
      <c r="L6" s="887"/>
      <c r="M6" s="887"/>
      <c r="N6" s="887"/>
      <c r="O6" s="887"/>
      <c r="P6" s="887"/>
      <c r="Q6" s="887"/>
      <c r="R6" s="887"/>
      <c r="S6" s="887"/>
      <c r="T6" s="887"/>
      <c r="U6" s="887"/>
      <c r="V6" s="887"/>
      <c r="W6" s="887"/>
      <c r="X6" s="887"/>
      <c r="Y6" s="887"/>
    </row>
    <row r="7" spans="1:39" s="474" customFormat="1" ht="22.5" customHeight="1">
      <c r="A7" s="887"/>
      <c r="B7" s="887"/>
      <c r="C7" s="887"/>
      <c r="D7" s="887"/>
      <c r="E7" s="887"/>
      <c r="F7" s="887"/>
      <c r="G7" s="887"/>
      <c r="H7" s="887"/>
      <c r="I7" s="887"/>
      <c r="J7" s="887"/>
      <c r="K7" s="887"/>
      <c r="L7" s="887"/>
      <c r="M7" s="887"/>
      <c r="N7" s="887"/>
      <c r="O7" s="887"/>
      <c r="P7" s="887"/>
      <c r="Q7" s="887"/>
      <c r="R7" s="887"/>
      <c r="S7" s="887"/>
      <c r="T7" s="887"/>
      <c r="U7" s="887"/>
      <c r="V7" s="887"/>
      <c r="W7" s="887"/>
      <c r="X7" s="887"/>
      <c r="Y7" s="887"/>
    </row>
    <row r="8" spans="1:39" s="474" customFormat="1" ht="20.25">
      <c r="A8" s="889"/>
      <c r="B8" s="889"/>
      <c r="C8" s="889"/>
      <c r="D8" s="889"/>
      <c r="E8" s="889"/>
      <c r="F8" s="889"/>
      <c r="G8" s="889"/>
      <c r="H8" s="889"/>
      <c r="I8" s="889"/>
      <c r="J8" s="889"/>
      <c r="K8" s="889"/>
      <c r="L8" s="889"/>
      <c r="M8" s="889"/>
      <c r="N8" s="889"/>
      <c r="O8" s="889"/>
      <c r="P8" s="889"/>
      <c r="Q8" s="889"/>
      <c r="R8" s="889"/>
      <c r="S8" s="889"/>
      <c r="T8" s="889"/>
      <c r="U8" s="684"/>
      <c r="V8" s="684"/>
      <c r="W8" s="684"/>
      <c r="X8" s="684"/>
      <c r="Y8" s="470"/>
    </row>
    <row r="9" spans="1:39" s="474" customFormat="1" ht="20.25" customHeight="1">
      <c r="A9" s="888" t="s">
        <v>1752</v>
      </c>
      <c r="B9" s="888"/>
      <c r="C9" s="888"/>
      <c r="D9" s="888"/>
      <c r="E9" s="888"/>
      <c r="F9" s="888"/>
      <c r="G9" s="888"/>
      <c r="H9" s="888"/>
      <c r="I9" s="888"/>
      <c r="J9" s="888"/>
      <c r="K9" s="888"/>
      <c r="L9" s="888"/>
      <c r="M9" s="888"/>
      <c r="N9" s="888"/>
      <c r="O9" s="888"/>
      <c r="P9" s="888"/>
      <c r="Q9" s="888"/>
      <c r="R9" s="888"/>
      <c r="S9" s="888"/>
      <c r="T9" s="888"/>
      <c r="U9" s="888"/>
      <c r="V9" s="888"/>
      <c r="W9" s="888"/>
      <c r="X9" s="888"/>
      <c r="Y9" s="888"/>
      <c r="Z9" s="701"/>
      <c r="AA9" s="701"/>
      <c r="AB9" s="701"/>
      <c r="AC9" s="701"/>
      <c r="AD9" s="701"/>
      <c r="AE9" s="701"/>
      <c r="AF9" s="701"/>
      <c r="AG9" s="701"/>
      <c r="AH9" s="701"/>
      <c r="AI9" s="701"/>
      <c r="AJ9" s="701"/>
      <c r="AK9" s="701"/>
      <c r="AL9" s="701"/>
      <c r="AM9" s="701"/>
    </row>
    <row r="10" spans="1:39" s="474" customFormat="1" ht="20.25" customHeight="1">
      <c r="A10" s="887" t="s">
        <v>1753</v>
      </c>
      <c r="B10" s="887"/>
      <c r="C10" s="887"/>
      <c r="D10" s="887"/>
      <c r="E10" s="887"/>
      <c r="F10" s="887"/>
      <c r="G10" s="887"/>
      <c r="H10" s="887"/>
      <c r="I10" s="887"/>
      <c r="J10" s="887"/>
      <c r="K10" s="887"/>
      <c r="L10" s="887"/>
      <c r="M10" s="887"/>
      <c r="N10" s="887"/>
      <c r="O10" s="887"/>
      <c r="P10" s="887"/>
      <c r="Q10" s="887"/>
      <c r="R10" s="887"/>
      <c r="S10" s="887"/>
      <c r="T10" s="887"/>
      <c r="U10" s="887"/>
      <c r="V10" s="887"/>
      <c r="W10" s="887"/>
      <c r="X10" s="887"/>
      <c r="Y10" s="887"/>
      <c r="Z10" s="702"/>
      <c r="AA10" s="702"/>
      <c r="AB10" s="702"/>
      <c r="AC10" s="702"/>
      <c r="AD10" s="702"/>
      <c r="AE10" s="702"/>
      <c r="AF10" s="702"/>
      <c r="AG10" s="702"/>
      <c r="AH10" s="702"/>
      <c r="AI10" s="702"/>
      <c r="AJ10" s="702"/>
      <c r="AK10" s="702"/>
      <c r="AL10" s="702"/>
      <c r="AM10" s="702"/>
    </row>
    <row r="11" spans="1:39" s="474" customFormat="1" ht="20.25">
      <c r="A11" s="234"/>
      <c r="B11" s="234"/>
      <c r="C11" s="234"/>
      <c r="D11" s="234"/>
      <c r="E11" s="234"/>
      <c r="F11" s="234"/>
      <c r="G11" s="234"/>
      <c r="H11" s="234"/>
      <c r="I11" s="234"/>
      <c r="J11" s="234"/>
      <c r="K11" s="234"/>
      <c r="L11" s="234"/>
      <c r="M11" s="234"/>
      <c r="N11" s="234"/>
      <c r="O11" s="234"/>
      <c r="P11" s="234"/>
      <c r="Q11" s="234"/>
      <c r="R11" s="234"/>
      <c r="S11" s="234"/>
      <c r="T11" s="234"/>
      <c r="U11" s="234"/>
      <c r="V11" s="234"/>
      <c r="W11" s="234"/>
      <c r="X11" s="234" t="s">
        <v>1399</v>
      </c>
      <c r="Y11" s="234"/>
      <c r="Z11" s="234"/>
      <c r="AA11" s="234"/>
      <c r="AB11" s="234"/>
      <c r="AC11" s="234"/>
      <c r="AD11" s="234"/>
      <c r="AE11" s="234"/>
      <c r="AF11" s="234"/>
      <c r="AG11" s="234"/>
      <c r="AH11" s="234"/>
      <c r="AI11" s="234"/>
      <c r="AJ11" s="234"/>
      <c r="AK11" s="234"/>
      <c r="AL11" s="234"/>
      <c r="AM11" s="234"/>
    </row>
    <row r="12" spans="1:39" s="480" customFormat="1" ht="30" customHeight="1">
      <c r="A12" s="890" t="s">
        <v>1411</v>
      </c>
      <c r="B12" s="890" t="s">
        <v>1754</v>
      </c>
      <c r="C12" s="875" t="s">
        <v>2062</v>
      </c>
      <c r="D12" s="875" t="s">
        <v>2063</v>
      </c>
      <c r="E12" s="890" t="s">
        <v>4</v>
      </c>
      <c r="F12" s="879" t="s">
        <v>1586</v>
      </c>
      <c r="G12" s="912" t="s">
        <v>6</v>
      </c>
      <c r="H12" s="913"/>
      <c r="I12" s="914"/>
      <c r="J12" s="915" t="s">
        <v>1503</v>
      </c>
      <c r="K12" s="916"/>
      <c r="L12" s="917"/>
      <c r="M12" s="894" t="s">
        <v>679</v>
      </c>
      <c r="N12" s="890" t="s">
        <v>1836</v>
      </c>
      <c r="O12" s="897" t="s">
        <v>1835</v>
      </c>
      <c r="P12" s="898"/>
      <c r="Q12" s="899"/>
      <c r="R12" s="890" t="s">
        <v>1755</v>
      </c>
      <c r="S12" s="890" t="s">
        <v>1756</v>
      </c>
      <c r="T12" s="890" t="s">
        <v>1757</v>
      </c>
      <c r="U12" s="882" t="s">
        <v>1807</v>
      </c>
      <c r="V12" s="883"/>
      <c r="W12" s="879" t="s">
        <v>2064</v>
      </c>
      <c r="X12" s="879" t="s">
        <v>2065</v>
      </c>
      <c r="Y12" s="879" t="s">
        <v>1210</v>
      </c>
    </row>
    <row r="13" spans="1:39" s="480" customFormat="1" ht="12" customHeight="1">
      <c r="A13" s="890"/>
      <c r="B13" s="890"/>
      <c r="C13" s="875"/>
      <c r="D13" s="875"/>
      <c r="E13" s="890"/>
      <c r="F13" s="880"/>
      <c r="G13" s="894" t="s">
        <v>1832</v>
      </c>
      <c r="H13" s="894" t="s">
        <v>1830</v>
      </c>
      <c r="I13" s="894" t="s">
        <v>1831</v>
      </c>
      <c r="J13" s="918"/>
      <c r="K13" s="919"/>
      <c r="L13" s="920"/>
      <c r="M13" s="896"/>
      <c r="N13" s="890"/>
      <c r="O13" s="884"/>
      <c r="P13" s="900"/>
      <c r="Q13" s="885"/>
      <c r="R13" s="890"/>
      <c r="S13" s="890"/>
      <c r="T13" s="890"/>
      <c r="U13" s="884"/>
      <c r="V13" s="885"/>
      <c r="W13" s="880"/>
      <c r="X13" s="880"/>
      <c r="Y13" s="880"/>
    </row>
    <row r="14" spans="1:39" s="480" customFormat="1" ht="144.75" customHeight="1">
      <c r="A14" s="890"/>
      <c r="B14" s="890"/>
      <c r="C14" s="875"/>
      <c r="D14" s="875"/>
      <c r="E14" s="890"/>
      <c r="F14" s="881"/>
      <c r="G14" s="895"/>
      <c r="H14" s="895"/>
      <c r="I14" s="895"/>
      <c r="J14" s="484" t="s">
        <v>1565</v>
      </c>
      <c r="K14" s="484" t="s">
        <v>37</v>
      </c>
      <c r="L14" s="484" t="s">
        <v>38</v>
      </c>
      <c r="M14" s="895"/>
      <c r="N14" s="890"/>
      <c r="O14" s="852" t="s">
        <v>1833</v>
      </c>
      <c r="P14" s="853" t="s">
        <v>1834</v>
      </c>
      <c r="Q14" s="854" t="s">
        <v>1839</v>
      </c>
      <c r="R14" s="890"/>
      <c r="S14" s="890"/>
      <c r="T14" s="890"/>
      <c r="U14" s="854" t="s">
        <v>2058</v>
      </c>
      <c r="V14" s="854" t="s">
        <v>2059</v>
      </c>
      <c r="W14" s="881"/>
      <c r="X14" s="881"/>
      <c r="Y14" s="881"/>
    </row>
    <row r="15" spans="1:39" s="485" customFormat="1" ht="27" customHeight="1">
      <c r="A15" s="486">
        <v>1</v>
      </c>
      <c r="B15" s="486">
        <v>2</v>
      </c>
      <c r="C15" s="486"/>
      <c r="D15" s="486"/>
      <c r="E15" s="486">
        <v>3</v>
      </c>
      <c r="F15" s="486">
        <v>4</v>
      </c>
      <c r="G15" s="679">
        <v>5</v>
      </c>
      <c r="H15" s="679"/>
      <c r="I15" s="679">
        <v>6</v>
      </c>
      <c r="J15" s="486">
        <v>7</v>
      </c>
      <c r="K15" s="486">
        <v>8</v>
      </c>
      <c r="L15" s="486">
        <v>9</v>
      </c>
      <c r="M15" s="486"/>
      <c r="N15" s="486">
        <v>12</v>
      </c>
      <c r="O15" s="486"/>
      <c r="P15" s="486"/>
      <c r="Q15" s="486"/>
      <c r="R15" s="486">
        <v>10</v>
      </c>
      <c r="S15" s="486">
        <v>11</v>
      </c>
      <c r="T15" s="486">
        <v>12</v>
      </c>
      <c r="U15" s="486">
        <v>7</v>
      </c>
      <c r="V15" s="486">
        <v>8</v>
      </c>
      <c r="W15" s="486"/>
      <c r="X15" s="486"/>
      <c r="Y15" s="486">
        <v>9</v>
      </c>
    </row>
    <row r="16" spans="1:39" s="680" customFormat="1" ht="54" hidden="1" customHeight="1">
      <c r="A16" s="911" t="s">
        <v>1419</v>
      </c>
      <c r="B16" s="911"/>
      <c r="C16" s="870"/>
      <c r="D16" s="870"/>
      <c r="E16" s="678" t="s">
        <v>1989</v>
      </c>
      <c r="F16" s="489" t="e">
        <f>+#REF!+F75+F155</f>
        <v>#REF!</v>
      </c>
      <c r="G16" s="490" t="e">
        <f>+#REF!+G75+G155</f>
        <v>#REF!</v>
      </c>
      <c r="H16" s="490"/>
      <c r="I16" s="490" t="e">
        <f>+#REF!+I75+I155</f>
        <v>#REF!</v>
      </c>
      <c r="J16" s="491">
        <f>COUNTIF(J17:J165,"x")</f>
        <v>55</v>
      </c>
      <c r="K16" s="492"/>
      <c r="L16" s="492"/>
      <c r="M16" s="492"/>
      <c r="N16" s="493"/>
      <c r="O16" s="492"/>
      <c r="P16" s="492"/>
      <c r="Q16" s="492"/>
      <c r="R16" s="492"/>
      <c r="S16" s="493"/>
      <c r="T16" s="493"/>
      <c r="U16" s="685"/>
      <c r="V16" s="685"/>
      <c r="W16" s="685"/>
      <c r="X16" s="685"/>
      <c r="Y16" s="494"/>
    </row>
    <row r="17" spans="1:25" s="511" customFormat="1" ht="20.25">
      <c r="A17" s="503" t="s">
        <v>317</v>
      </c>
      <c r="B17" s="503" t="s">
        <v>318</v>
      </c>
      <c r="C17" s="503"/>
      <c r="D17" s="503"/>
      <c r="E17" s="504" t="s">
        <v>2061</v>
      </c>
      <c r="F17" s="505" t="e">
        <f>+F18+#REF!+#REF!</f>
        <v>#REF!</v>
      </c>
      <c r="G17" s="506" t="e">
        <f>+G18+#REF!+#REF!</f>
        <v>#REF!</v>
      </c>
      <c r="H17" s="506"/>
      <c r="I17" s="506" t="e">
        <f>+I18+#REF!+#REF!</f>
        <v>#REF!</v>
      </c>
      <c r="J17" s="503" t="e">
        <f>+J18+#REF!+#REF!</f>
        <v>#REF!</v>
      </c>
      <c r="K17" s="507"/>
      <c r="L17" s="507"/>
      <c r="M17" s="507"/>
      <c r="N17" s="503"/>
      <c r="O17" s="507"/>
      <c r="P17" s="509"/>
      <c r="Q17" s="507"/>
      <c r="R17" s="507"/>
      <c r="S17" s="509"/>
      <c r="T17" s="503"/>
      <c r="U17" s="503"/>
      <c r="V17" s="503"/>
      <c r="W17" s="503"/>
      <c r="X17" s="503"/>
      <c r="Y17" s="503"/>
    </row>
    <row r="18" spans="1:25" s="511" customFormat="1" ht="20.25">
      <c r="A18" s="481">
        <v>1</v>
      </c>
      <c r="B18" s="481" t="s">
        <v>319</v>
      </c>
      <c r="C18" s="481"/>
      <c r="D18" s="481"/>
      <c r="E18" s="481" t="s">
        <v>1739</v>
      </c>
      <c r="F18" s="514">
        <f>+F19+F45+F61</f>
        <v>40</v>
      </c>
      <c r="G18" s="526">
        <f>+G19+G45+G61</f>
        <v>97522.1</v>
      </c>
      <c r="H18" s="526"/>
      <c r="I18" s="526">
        <f>+I19+I45+I61</f>
        <v>94005.62000000001</v>
      </c>
      <c r="J18" s="481">
        <f>+J19+J45+J61+J142</f>
        <v>39</v>
      </c>
      <c r="K18" s="528"/>
      <c r="L18" s="528"/>
      <c r="M18" s="528"/>
      <c r="N18" s="481"/>
      <c r="O18" s="528"/>
      <c r="P18" s="528"/>
      <c r="Q18" s="528"/>
      <c r="R18" s="528"/>
      <c r="S18" s="528"/>
      <c r="T18" s="481"/>
      <c r="U18" s="483"/>
      <c r="V18" s="483"/>
      <c r="W18" s="483"/>
      <c r="X18" s="483"/>
      <c r="Y18" s="512"/>
    </row>
    <row r="19" spans="1:25" s="511" customFormat="1" ht="20.25">
      <c r="A19" s="481" t="s">
        <v>52</v>
      </c>
      <c r="B19" s="481" t="s">
        <v>320</v>
      </c>
      <c r="C19" s="481"/>
      <c r="D19" s="481"/>
      <c r="E19" s="481" t="s">
        <v>1802</v>
      </c>
      <c r="F19" s="514">
        <f>SUM(F20:F40)</f>
        <v>21</v>
      </c>
      <c r="G19" s="526">
        <f>SUM(G20:G40)</f>
        <v>22936.199999999997</v>
      </c>
      <c r="H19" s="526"/>
      <c r="I19" s="526">
        <f>SUM(I20:I40)</f>
        <v>32839.380000000005</v>
      </c>
      <c r="J19" s="481">
        <f>COUNTIF(J20:J40,"x")</f>
        <v>20</v>
      </c>
      <c r="K19" s="481"/>
      <c r="L19" s="481"/>
      <c r="M19" s="481"/>
      <c r="N19" s="481"/>
      <c r="O19" s="481"/>
      <c r="P19" s="481"/>
      <c r="Q19" s="481"/>
      <c r="R19" s="481"/>
      <c r="S19" s="481"/>
      <c r="T19" s="481"/>
      <c r="U19" s="483"/>
      <c r="V19" s="483"/>
      <c r="W19" s="483"/>
      <c r="X19" s="483"/>
      <c r="Y19" s="483"/>
    </row>
    <row r="20" spans="1:25" ht="211.5" customHeight="1">
      <c r="A20" s="517" t="s">
        <v>54</v>
      </c>
      <c r="B20" s="539" t="s">
        <v>1292</v>
      </c>
      <c r="C20" s="865"/>
      <c r="D20" s="865"/>
      <c r="E20" s="539" t="s">
        <v>370</v>
      </c>
      <c r="F20" s="519">
        <v>1</v>
      </c>
      <c r="G20" s="520">
        <v>734.5</v>
      </c>
      <c r="H20" s="520">
        <v>384</v>
      </c>
      <c r="I20" s="520">
        <v>768</v>
      </c>
      <c r="J20" s="517" t="s">
        <v>57</v>
      </c>
      <c r="K20" s="517" t="s">
        <v>371</v>
      </c>
      <c r="L20" s="517" t="s">
        <v>79</v>
      </c>
      <c r="M20" s="517" t="s">
        <v>1845</v>
      </c>
      <c r="N20" s="517" t="s">
        <v>1593</v>
      </c>
      <c r="O20" s="517" t="s">
        <v>68</v>
      </c>
      <c r="P20" s="517" t="s">
        <v>59</v>
      </c>
      <c r="Q20" s="517" t="s">
        <v>1838</v>
      </c>
      <c r="R20" s="517" t="s">
        <v>68</v>
      </c>
      <c r="S20" s="517" t="s">
        <v>59</v>
      </c>
      <c r="T20" s="517" t="s">
        <v>1593</v>
      </c>
      <c r="U20" s="521" t="s">
        <v>1990</v>
      </c>
      <c r="V20" s="778" t="s">
        <v>1901</v>
      </c>
      <c r="W20" s="542" t="s">
        <v>1846</v>
      </c>
      <c r="X20" s="782" t="s">
        <v>1941</v>
      </c>
      <c r="Y20" s="521"/>
    </row>
    <row r="21" spans="1:25" ht="141.75">
      <c r="A21" s="517" t="s">
        <v>65</v>
      </c>
      <c r="B21" s="539" t="s">
        <v>1267</v>
      </c>
      <c r="C21" s="865"/>
      <c r="D21" s="865"/>
      <c r="E21" s="539" t="s">
        <v>368</v>
      </c>
      <c r="F21" s="519">
        <v>1</v>
      </c>
      <c r="G21" s="520">
        <v>4334.7</v>
      </c>
      <c r="H21" s="520">
        <v>1913.17</v>
      </c>
      <c r="I21" s="520">
        <v>5036.43</v>
      </c>
      <c r="J21" s="517" t="s">
        <v>57</v>
      </c>
      <c r="K21" s="517" t="s">
        <v>369</v>
      </c>
      <c r="L21" s="517" t="s">
        <v>79</v>
      </c>
      <c r="M21" s="517" t="s">
        <v>1845</v>
      </c>
      <c r="N21" s="517" t="s">
        <v>1267</v>
      </c>
      <c r="O21" s="517" t="s">
        <v>68</v>
      </c>
      <c r="P21" s="517" t="s">
        <v>59</v>
      </c>
      <c r="Q21" s="517" t="s">
        <v>1838</v>
      </c>
      <c r="R21" s="517" t="s">
        <v>68</v>
      </c>
      <c r="S21" s="517" t="s">
        <v>59</v>
      </c>
      <c r="T21" s="517" t="s">
        <v>1267</v>
      </c>
      <c r="U21" s="521" t="s">
        <v>1991</v>
      </c>
      <c r="V21" s="778" t="s">
        <v>1902</v>
      </c>
      <c r="W21" s="542" t="s">
        <v>1861</v>
      </c>
      <c r="X21" s="782" t="s">
        <v>1941</v>
      </c>
      <c r="Y21" s="521"/>
    </row>
    <row r="22" spans="1:25" ht="152.25" customHeight="1">
      <c r="A22" s="517" t="s">
        <v>74</v>
      </c>
      <c r="B22" s="539" t="s">
        <v>1293</v>
      </c>
      <c r="C22" s="865"/>
      <c r="D22" s="865"/>
      <c r="E22" s="539" t="s">
        <v>385</v>
      </c>
      <c r="F22" s="519">
        <v>1</v>
      </c>
      <c r="G22" s="520">
        <v>620</v>
      </c>
      <c r="H22" s="520">
        <v>620</v>
      </c>
      <c r="I22" s="520">
        <v>620</v>
      </c>
      <c r="J22" s="517" t="s">
        <v>57</v>
      </c>
      <c r="K22" s="517" t="s">
        <v>386</v>
      </c>
      <c r="L22" s="522">
        <v>41639</v>
      </c>
      <c r="M22" s="517" t="s">
        <v>1845</v>
      </c>
      <c r="N22" s="539" t="s">
        <v>384</v>
      </c>
      <c r="O22" s="517" t="s">
        <v>68</v>
      </c>
      <c r="P22" s="517" t="s">
        <v>59</v>
      </c>
      <c r="Q22" s="517" t="s">
        <v>1838</v>
      </c>
      <c r="R22" s="517" t="s">
        <v>68</v>
      </c>
      <c r="S22" s="517" t="s">
        <v>59</v>
      </c>
      <c r="T22" s="539" t="s">
        <v>384</v>
      </c>
      <c r="U22" s="819" t="s">
        <v>1991</v>
      </c>
      <c r="V22" s="778" t="s">
        <v>1903</v>
      </c>
      <c r="W22" s="542" t="s">
        <v>1846</v>
      </c>
      <c r="X22" s="782" t="s">
        <v>1941</v>
      </c>
      <c r="Y22" s="521"/>
    </row>
    <row r="23" spans="1:25" ht="162">
      <c r="A23" s="517" t="s">
        <v>78</v>
      </c>
      <c r="B23" s="539" t="s">
        <v>365</v>
      </c>
      <c r="C23" s="865"/>
      <c r="D23" s="865"/>
      <c r="E23" s="539" t="s">
        <v>366</v>
      </c>
      <c r="F23" s="519">
        <v>1</v>
      </c>
      <c r="G23" s="520">
        <v>1163.5</v>
      </c>
      <c r="H23" s="520">
        <v>2000</v>
      </c>
      <c r="I23" s="520">
        <v>2000</v>
      </c>
      <c r="J23" s="517" t="s">
        <v>57</v>
      </c>
      <c r="K23" s="517" t="s">
        <v>367</v>
      </c>
      <c r="L23" s="517" t="s">
        <v>79</v>
      </c>
      <c r="M23" s="517" t="s">
        <v>1845</v>
      </c>
      <c r="N23" s="539" t="s">
        <v>365</v>
      </c>
      <c r="O23" s="517" t="s">
        <v>68</v>
      </c>
      <c r="P23" s="517" t="s">
        <v>59</v>
      </c>
      <c r="Q23" s="517" t="s">
        <v>1838</v>
      </c>
      <c r="R23" s="517" t="s">
        <v>68</v>
      </c>
      <c r="S23" s="517" t="s">
        <v>59</v>
      </c>
      <c r="T23" s="539" t="s">
        <v>365</v>
      </c>
      <c r="U23" s="819" t="s">
        <v>1992</v>
      </c>
      <c r="V23" s="778" t="s">
        <v>1904</v>
      </c>
      <c r="W23" s="542" t="s">
        <v>1846</v>
      </c>
      <c r="X23" s="782" t="s">
        <v>1941</v>
      </c>
      <c r="Y23" s="521"/>
    </row>
    <row r="24" spans="1:25" ht="145.5" customHeight="1">
      <c r="A24" s="517" t="s">
        <v>80</v>
      </c>
      <c r="B24" s="539" t="s">
        <v>356</v>
      </c>
      <c r="C24" s="865"/>
      <c r="D24" s="865"/>
      <c r="E24" s="539" t="s">
        <v>357</v>
      </c>
      <c r="F24" s="519">
        <v>1</v>
      </c>
      <c r="G24" s="520">
        <v>307.2</v>
      </c>
      <c r="H24" s="520">
        <v>307.2</v>
      </c>
      <c r="I24" s="520">
        <v>307.2</v>
      </c>
      <c r="J24" s="517" t="s">
        <v>57</v>
      </c>
      <c r="K24" s="517" t="s">
        <v>358</v>
      </c>
      <c r="L24" s="517" t="s">
        <v>79</v>
      </c>
      <c r="M24" s="517" t="s">
        <v>1845</v>
      </c>
      <c r="N24" s="521" t="s">
        <v>1768</v>
      </c>
      <c r="O24" s="517" t="s">
        <v>68</v>
      </c>
      <c r="P24" s="517" t="s">
        <v>59</v>
      </c>
      <c r="Q24" s="517" t="s">
        <v>1838</v>
      </c>
      <c r="R24" s="517" t="s">
        <v>68</v>
      </c>
      <c r="S24" s="517" t="s">
        <v>59</v>
      </c>
      <c r="T24" s="521" t="s">
        <v>1768</v>
      </c>
      <c r="U24" s="521" t="s">
        <v>1993</v>
      </c>
      <c r="V24" s="778" t="s">
        <v>1905</v>
      </c>
      <c r="W24" s="521" t="s">
        <v>1857</v>
      </c>
      <c r="X24" s="864" t="s">
        <v>1942</v>
      </c>
      <c r="Y24" s="521"/>
    </row>
    <row r="25" spans="1:25" ht="156" customHeight="1">
      <c r="A25" s="517" t="s">
        <v>81</v>
      </c>
      <c r="B25" s="539" t="s">
        <v>356</v>
      </c>
      <c r="C25" s="865"/>
      <c r="D25" s="865"/>
      <c r="E25" s="539" t="s">
        <v>359</v>
      </c>
      <c r="F25" s="519">
        <v>1</v>
      </c>
      <c r="G25" s="520">
        <v>1758.2</v>
      </c>
      <c r="H25" s="520">
        <v>1758.2</v>
      </c>
      <c r="I25" s="520">
        <v>1758.2</v>
      </c>
      <c r="J25" s="517" t="s">
        <v>57</v>
      </c>
      <c r="K25" s="517" t="s">
        <v>360</v>
      </c>
      <c r="L25" s="517" t="s">
        <v>79</v>
      </c>
      <c r="M25" s="517" t="s">
        <v>1845</v>
      </c>
      <c r="N25" s="521" t="s">
        <v>1769</v>
      </c>
      <c r="O25" s="517" t="s">
        <v>68</v>
      </c>
      <c r="P25" s="517" t="s">
        <v>59</v>
      </c>
      <c r="Q25" s="517" t="s">
        <v>1838</v>
      </c>
      <c r="R25" s="517" t="s">
        <v>68</v>
      </c>
      <c r="S25" s="517" t="s">
        <v>59</v>
      </c>
      <c r="T25" s="521" t="s">
        <v>1769</v>
      </c>
      <c r="U25" s="521" t="s">
        <v>1993</v>
      </c>
      <c r="V25" s="778" t="s">
        <v>1906</v>
      </c>
      <c r="W25" s="521" t="s">
        <v>1857</v>
      </c>
      <c r="X25" s="782" t="s">
        <v>1941</v>
      </c>
      <c r="Y25" s="521"/>
    </row>
    <row r="26" spans="1:25" ht="141.75">
      <c r="A26" s="517" t="s">
        <v>82</v>
      </c>
      <c r="B26" s="891" t="s">
        <v>325</v>
      </c>
      <c r="C26" s="865"/>
      <c r="D26" s="865"/>
      <c r="E26" s="539" t="s">
        <v>326</v>
      </c>
      <c r="F26" s="519">
        <v>1</v>
      </c>
      <c r="G26" s="520">
        <v>259.8</v>
      </c>
      <c r="H26" s="520">
        <v>259.8</v>
      </c>
      <c r="I26" s="520">
        <v>471.5</v>
      </c>
      <c r="J26" s="517" t="s">
        <v>57</v>
      </c>
      <c r="K26" s="517" t="s">
        <v>327</v>
      </c>
      <c r="L26" s="517" t="s">
        <v>79</v>
      </c>
      <c r="M26" s="517" t="s">
        <v>1845</v>
      </c>
      <c r="N26" s="521" t="s">
        <v>28</v>
      </c>
      <c r="O26" s="517" t="s">
        <v>68</v>
      </c>
      <c r="P26" s="517" t="s">
        <v>59</v>
      </c>
      <c r="Q26" s="517" t="s">
        <v>1838</v>
      </c>
      <c r="R26" s="517" t="s">
        <v>68</v>
      </c>
      <c r="S26" s="517" t="s">
        <v>59</v>
      </c>
      <c r="T26" s="521" t="s">
        <v>28</v>
      </c>
      <c r="U26" s="521" t="s">
        <v>1994</v>
      </c>
      <c r="V26" s="760" t="s">
        <v>1900</v>
      </c>
      <c r="W26" s="521" t="s">
        <v>1857</v>
      </c>
      <c r="X26" s="782" t="s">
        <v>1941</v>
      </c>
      <c r="Y26" s="521"/>
    </row>
    <row r="27" spans="1:25" ht="151.5" customHeight="1">
      <c r="A27" s="517" t="s">
        <v>88</v>
      </c>
      <c r="B27" s="891"/>
      <c r="C27" s="865"/>
      <c r="D27" s="865"/>
      <c r="E27" s="539" t="s">
        <v>331</v>
      </c>
      <c r="F27" s="519">
        <v>1</v>
      </c>
      <c r="G27" s="520">
        <v>406.1</v>
      </c>
      <c r="H27" s="520">
        <v>406.1</v>
      </c>
      <c r="I27" s="520">
        <v>406.1</v>
      </c>
      <c r="J27" s="517" t="s">
        <v>57</v>
      </c>
      <c r="K27" s="517" t="s">
        <v>332</v>
      </c>
      <c r="L27" s="517" t="s">
        <v>79</v>
      </c>
      <c r="M27" s="517" t="s">
        <v>1845</v>
      </c>
      <c r="N27" s="521" t="s">
        <v>1770</v>
      </c>
      <c r="O27" s="517" t="s">
        <v>68</v>
      </c>
      <c r="P27" s="517" t="s">
        <v>59</v>
      </c>
      <c r="Q27" s="517" t="s">
        <v>1838</v>
      </c>
      <c r="R27" s="517" t="s">
        <v>68</v>
      </c>
      <c r="S27" s="517" t="s">
        <v>59</v>
      </c>
      <c r="T27" s="521" t="s">
        <v>1770</v>
      </c>
      <c r="U27" s="521" t="s">
        <v>1994</v>
      </c>
      <c r="V27" s="778" t="s">
        <v>1907</v>
      </c>
      <c r="W27" s="521" t="s">
        <v>1857</v>
      </c>
      <c r="X27" s="782" t="s">
        <v>1941</v>
      </c>
      <c r="Y27" s="521"/>
    </row>
    <row r="28" spans="1:25" ht="81.95" customHeight="1">
      <c r="A28" s="517" t="s">
        <v>93</v>
      </c>
      <c r="B28" s="891"/>
      <c r="C28" s="865"/>
      <c r="D28" s="865"/>
      <c r="E28" s="539" t="s">
        <v>1443</v>
      </c>
      <c r="F28" s="519">
        <v>1</v>
      </c>
      <c r="G28" s="520">
        <v>59</v>
      </c>
      <c r="H28" s="520">
        <v>59</v>
      </c>
      <c r="I28" s="520">
        <v>59</v>
      </c>
      <c r="J28" s="517"/>
      <c r="K28" s="517"/>
      <c r="L28" s="517"/>
      <c r="M28" s="518" t="s">
        <v>1868</v>
      </c>
      <c r="N28" s="521" t="s">
        <v>28</v>
      </c>
      <c r="O28" s="517" t="s">
        <v>68</v>
      </c>
      <c r="P28" s="517" t="s">
        <v>59</v>
      </c>
      <c r="Q28" s="517" t="s">
        <v>1838</v>
      </c>
      <c r="R28" s="517" t="s">
        <v>68</v>
      </c>
      <c r="S28" s="517" t="s">
        <v>59</v>
      </c>
      <c r="T28" s="521" t="s">
        <v>28</v>
      </c>
      <c r="U28" s="521" t="s">
        <v>1995</v>
      </c>
      <c r="V28" s="760" t="s">
        <v>1908</v>
      </c>
      <c r="W28" s="521" t="s">
        <v>1867</v>
      </c>
      <c r="X28" s="782" t="s">
        <v>1941</v>
      </c>
      <c r="Y28" s="521"/>
    </row>
    <row r="29" spans="1:25" ht="141.75">
      <c r="A29" s="517" t="s">
        <v>101</v>
      </c>
      <c r="B29" s="891" t="s">
        <v>325</v>
      </c>
      <c r="C29" s="865"/>
      <c r="D29" s="865"/>
      <c r="E29" s="539" t="s">
        <v>339</v>
      </c>
      <c r="F29" s="519">
        <v>1</v>
      </c>
      <c r="G29" s="520">
        <v>239.1</v>
      </c>
      <c r="H29" s="520">
        <v>239.1</v>
      </c>
      <c r="I29" s="520">
        <v>239.1</v>
      </c>
      <c r="J29" s="517" t="s">
        <v>57</v>
      </c>
      <c r="K29" s="517" t="s">
        <v>340</v>
      </c>
      <c r="L29" s="517" t="s">
        <v>79</v>
      </c>
      <c r="M29" s="517" t="s">
        <v>1845</v>
      </c>
      <c r="N29" s="521" t="s">
        <v>28</v>
      </c>
      <c r="O29" s="517" t="s">
        <v>68</v>
      </c>
      <c r="P29" s="517" t="s">
        <v>59</v>
      </c>
      <c r="Q29" s="517" t="s">
        <v>1838</v>
      </c>
      <c r="R29" s="517" t="s">
        <v>68</v>
      </c>
      <c r="S29" s="517" t="s">
        <v>59</v>
      </c>
      <c r="T29" s="521" t="s">
        <v>28</v>
      </c>
      <c r="U29" s="521" t="s">
        <v>1994</v>
      </c>
      <c r="V29" s="778" t="s">
        <v>1907</v>
      </c>
      <c r="W29" s="521" t="s">
        <v>1867</v>
      </c>
      <c r="X29" s="782" t="s">
        <v>1941</v>
      </c>
      <c r="Y29" s="521"/>
    </row>
    <row r="30" spans="1:25" ht="141.75">
      <c r="A30" s="517" t="s">
        <v>372</v>
      </c>
      <c r="B30" s="891"/>
      <c r="C30" s="865"/>
      <c r="D30" s="865"/>
      <c r="E30" s="539" t="s">
        <v>344</v>
      </c>
      <c r="F30" s="519">
        <v>1</v>
      </c>
      <c r="G30" s="520">
        <v>207.3</v>
      </c>
      <c r="H30" s="520"/>
      <c r="I30" s="520">
        <v>207.3</v>
      </c>
      <c r="J30" s="517" t="s">
        <v>57</v>
      </c>
      <c r="K30" s="517" t="s">
        <v>345</v>
      </c>
      <c r="L30" s="517" t="s">
        <v>79</v>
      </c>
      <c r="M30" s="517" t="s">
        <v>1845</v>
      </c>
      <c r="N30" s="521" t="s">
        <v>28</v>
      </c>
      <c r="O30" s="517" t="s">
        <v>68</v>
      </c>
      <c r="P30" s="517" t="s">
        <v>59</v>
      </c>
      <c r="Q30" s="517" t="s">
        <v>1838</v>
      </c>
      <c r="R30" s="517" t="s">
        <v>68</v>
      </c>
      <c r="S30" s="517" t="s">
        <v>59</v>
      </c>
      <c r="T30" s="521" t="s">
        <v>28</v>
      </c>
      <c r="U30" s="521" t="s">
        <v>1996</v>
      </c>
      <c r="V30" s="778" t="s">
        <v>1907</v>
      </c>
      <c r="W30" s="521" t="s">
        <v>1867</v>
      </c>
      <c r="X30" s="782" t="s">
        <v>1941</v>
      </c>
      <c r="Y30" s="521"/>
    </row>
    <row r="31" spans="1:25" ht="141.75">
      <c r="A31" s="517" t="s">
        <v>376</v>
      </c>
      <c r="B31" s="891"/>
      <c r="C31" s="865"/>
      <c r="D31" s="865"/>
      <c r="E31" s="539" t="s">
        <v>348</v>
      </c>
      <c r="F31" s="519">
        <v>1</v>
      </c>
      <c r="G31" s="520">
        <v>471.8</v>
      </c>
      <c r="H31" s="520">
        <v>471.8</v>
      </c>
      <c r="I31" s="520">
        <v>471.8</v>
      </c>
      <c r="J31" s="517" t="s">
        <v>57</v>
      </c>
      <c r="K31" s="517" t="s">
        <v>349</v>
      </c>
      <c r="L31" s="517" t="s">
        <v>79</v>
      </c>
      <c r="M31" s="517" t="s">
        <v>1845</v>
      </c>
      <c r="N31" s="521" t="s">
        <v>1771</v>
      </c>
      <c r="O31" s="517" t="s">
        <v>68</v>
      </c>
      <c r="P31" s="517" t="s">
        <v>59</v>
      </c>
      <c r="Q31" s="517" t="s">
        <v>1838</v>
      </c>
      <c r="R31" s="517" t="s">
        <v>68</v>
      </c>
      <c r="S31" s="517" t="s">
        <v>59</v>
      </c>
      <c r="T31" s="521" t="s">
        <v>1771</v>
      </c>
      <c r="U31" s="521" t="s">
        <v>1996</v>
      </c>
      <c r="V31" s="778" t="s">
        <v>1907</v>
      </c>
      <c r="W31" s="521" t="s">
        <v>1857</v>
      </c>
      <c r="X31" s="782" t="s">
        <v>1941</v>
      </c>
      <c r="Y31" s="521"/>
    </row>
    <row r="32" spans="1:25" ht="162">
      <c r="A32" s="517" t="s">
        <v>379</v>
      </c>
      <c r="B32" s="891" t="s">
        <v>1519</v>
      </c>
      <c r="C32" s="865"/>
      <c r="D32" s="865"/>
      <c r="E32" s="539" t="s">
        <v>361</v>
      </c>
      <c r="F32" s="519">
        <v>1</v>
      </c>
      <c r="G32" s="520">
        <v>1882.7</v>
      </c>
      <c r="H32" s="520">
        <v>3714.5</v>
      </c>
      <c r="I32" s="520">
        <v>3714.5</v>
      </c>
      <c r="J32" s="517" t="s">
        <v>57</v>
      </c>
      <c r="K32" s="517" t="s">
        <v>362</v>
      </c>
      <c r="L32" s="517" t="s">
        <v>79</v>
      </c>
      <c r="M32" s="517" t="s">
        <v>1854</v>
      </c>
      <c r="N32" s="521" t="s">
        <v>1772</v>
      </c>
      <c r="O32" s="517" t="s">
        <v>68</v>
      </c>
      <c r="P32" s="517" t="s">
        <v>59</v>
      </c>
      <c r="Q32" s="517" t="s">
        <v>1838</v>
      </c>
      <c r="R32" s="517" t="s">
        <v>68</v>
      </c>
      <c r="S32" s="517" t="s">
        <v>59</v>
      </c>
      <c r="T32" s="521" t="s">
        <v>1772</v>
      </c>
      <c r="U32" s="820" t="s">
        <v>1997</v>
      </c>
      <c r="V32" s="778" t="s">
        <v>1909</v>
      </c>
      <c r="W32" s="521" t="s">
        <v>1856</v>
      </c>
      <c r="X32" s="782" t="s">
        <v>1941</v>
      </c>
      <c r="Y32" s="521"/>
    </row>
    <row r="33" spans="1:25" ht="162">
      <c r="A33" s="517" t="s">
        <v>383</v>
      </c>
      <c r="B33" s="891"/>
      <c r="C33" s="865"/>
      <c r="D33" s="865"/>
      <c r="E33" s="539" t="s">
        <v>363</v>
      </c>
      <c r="F33" s="519">
        <v>1</v>
      </c>
      <c r="G33" s="520">
        <v>1884</v>
      </c>
      <c r="H33" s="520">
        <v>1334</v>
      </c>
      <c r="I33" s="520">
        <v>1334</v>
      </c>
      <c r="J33" s="517" t="s">
        <v>57</v>
      </c>
      <c r="K33" s="517" t="s">
        <v>364</v>
      </c>
      <c r="L33" s="517" t="s">
        <v>79</v>
      </c>
      <c r="M33" s="518" t="s">
        <v>1855</v>
      </c>
      <c r="N33" s="521" t="s">
        <v>1773</v>
      </c>
      <c r="O33" s="517" t="s">
        <v>68</v>
      </c>
      <c r="P33" s="517" t="s">
        <v>59</v>
      </c>
      <c r="Q33" s="517" t="s">
        <v>1838</v>
      </c>
      <c r="R33" s="517" t="s">
        <v>68</v>
      </c>
      <c r="S33" s="517" t="s">
        <v>59</v>
      </c>
      <c r="T33" s="521" t="s">
        <v>1773</v>
      </c>
      <c r="U33" s="820" t="s">
        <v>1997</v>
      </c>
      <c r="V33" s="778" t="s">
        <v>1910</v>
      </c>
      <c r="W33" s="521" t="s">
        <v>1856</v>
      </c>
      <c r="X33" s="782" t="s">
        <v>1941</v>
      </c>
      <c r="Y33" s="521"/>
    </row>
    <row r="34" spans="1:25" ht="151.5" customHeight="1">
      <c r="A34" s="517" t="s">
        <v>391</v>
      </c>
      <c r="B34" s="539" t="s">
        <v>1848</v>
      </c>
      <c r="C34" s="865"/>
      <c r="D34" s="865"/>
      <c r="E34" s="539" t="s">
        <v>377</v>
      </c>
      <c r="F34" s="519">
        <v>1</v>
      </c>
      <c r="G34" s="520">
        <v>826.9</v>
      </c>
      <c r="H34" s="520">
        <v>1495</v>
      </c>
      <c r="I34" s="520">
        <v>1495</v>
      </c>
      <c r="J34" s="517" t="s">
        <v>57</v>
      </c>
      <c r="K34" s="517" t="s">
        <v>378</v>
      </c>
      <c r="L34" s="517" t="s">
        <v>79</v>
      </c>
      <c r="M34" s="517" t="s">
        <v>1845</v>
      </c>
      <c r="N34" s="521" t="s">
        <v>1775</v>
      </c>
      <c r="O34" s="517" t="s">
        <v>68</v>
      </c>
      <c r="P34" s="517" t="s">
        <v>59</v>
      </c>
      <c r="Q34" s="517" t="s">
        <v>1838</v>
      </c>
      <c r="R34" s="517" t="s">
        <v>68</v>
      </c>
      <c r="S34" s="517" t="s">
        <v>59</v>
      </c>
      <c r="T34" s="521" t="s">
        <v>1775</v>
      </c>
      <c r="U34" s="820" t="s">
        <v>1998</v>
      </c>
      <c r="V34" s="778" t="s">
        <v>1911</v>
      </c>
      <c r="W34" s="756" t="s">
        <v>1850</v>
      </c>
      <c r="X34" s="782" t="s">
        <v>1941</v>
      </c>
      <c r="Y34" s="521"/>
    </row>
    <row r="35" spans="1:25" ht="214.5" customHeight="1">
      <c r="A35" s="517" t="s">
        <v>397</v>
      </c>
      <c r="B35" s="539" t="s">
        <v>1848</v>
      </c>
      <c r="C35" s="865"/>
      <c r="D35" s="865"/>
      <c r="E35" s="539" t="s">
        <v>380</v>
      </c>
      <c r="F35" s="519">
        <v>1</v>
      </c>
      <c r="G35" s="520">
        <v>1329.8</v>
      </c>
      <c r="H35" s="520">
        <v>1229.6300000000001</v>
      </c>
      <c r="I35" s="520">
        <v>1501.79</v>
      </c>
      <c r="J35" s="517" t="s">
        <v>57</v>
      </c>
      <c r="K35" s="517" t="s">
        <v>381</v>
      </c>
      <c r="L35" s="517" t="s">
        <v>79</v>
      </c>
      <c r="M35" s="517" t="s">
        <v>1845</v>
      </c>
      <c r="N35" s="521" t="s">
        <v>1774</v>
      </c>
      <c r="O35" s="517" t="s">
        <v>68</v>
      </c>
      <c r="P35" s="517" t="s">
        <v>59</v>
      </c>
      <c r="Q35" s="517" t="s">
        <v>1838</v>
      </c>
      <c r="R35" s="517" t="s">
        <v>68</v>
      </c>
      <c r="S35" s="517" t="s">
        <v>59</v>
      </c>
      <c r="T35" s="521" t="s">
        <v>1774</v>
      </c>
      <c r="U35" s="820" t="s">
        <v>1998</v>
      </c>
      <c r="V35" s="778" t="s">
        <v>1812</v>
      </c>
      <c r="W35" s="756" t="s">
        <v>1849</v>
      </c>
      <c r="X35" s="782" t="s">
        <v>1941</v>
      </c>
      <c r="Y35" s="521"/>
    </row>
    <row r="36" spans="1:25" ht="302.25" customHeight="1">
      <c r="A36" s="517" t="s">
        <v>401</v>
      </c>
      <c r="B36" s="539" t="s">
        <v>373</v>
      </c>
      <c r="C36" s="865"/>
      <c r="D36" s="865"/>
      <c r="E36" s="539" t="s">
        <v>374</v>
      </c>
      <c r="F36" s="519">
        <v>1</v>
      </c>
      <c r="G36" s="520">
        <v>2744.9</v>
      </c>
      <c r="H36" s="520">
        <v>1347.3</v>
      </c>
      <c r="I36" s="520">
        <v>6508.41</v>
      </c>
      <c r="J36" s="517" t="s">
        <v>57</v>
      </c>
      <c r="K36" s="517" t="s">
        <v>375</v>
      </c>
      <c r="L36" s="517" t="s">
        <v>79</v>
      </c>
      <c r="M36" s="518" t="s">
        <v>1858</v>
      </c>
      <c r="N36" s="517" t="s">
        <v>373</v>
      </c>
      <c r="O36" s="517" t="s">
        <v>68</v>
      </c>
      <c r="P36" s="517" t="s">
        <v>59</v>
      </c>
      <c r="Q36" s="517" t="s">
        <v>1838</v>
      </c>
      <c r="R36" s="517" t="s">
        <v>68</v>
      </c>
      <c r="S36" s="517" t="s">
        <v>59</v>
      </c>
      <c r="T36" s="517" t="s">
        <v>373</v>
      </c>
      <c r="U36" s="820" t="s">
        <v>1999</v>
      </c>
      <c r="V36" s="778" t="s">
        <v>1912</v>
      </c>
      <c r="W36" s="756" t="s">
        <v>1859</v>
      </c>
      <c r="X36" s="782" t="s">
        <v>1941</v>
      </c>
      <c r="Y36" s="521"/>
    </row>
    <row r="37" spans="1:25" ht="162">
      <c r="A37" s="517" t="s">
        <v>1365</v>
      </c>
      <c r="B37" s="539" t="s">
        <v>321</v>
      </c>
      <c r="C37" s="865"/>
      <c r="D37" s="865"/>
      <c r="E37" s="539" t="s">
        <v>1448</v>
      </c>
      <c r="F37" s="519">
        <v>1</v>
      </c>
      <c r="G37" s="520">
        <v>2034.8</v>
      </c>
      <c r="H37" s="520">
        <v>1888</v>
      </c>
      <c r="I37" s="520">
        <v>2906.45</v>
      </c>
      <c r="J37" s="517" t="s">
        <v>57</v>
      </c>
      <c r="K37" s="517" t="s">
        <v>322</v>
      </c>
      <c r="L37" s="517" t="s">
        <v>79</v>
      </c>
      <c r="M37" s="517" t="s">
        <v>1845</v>
      </c>
      <c r="N37" s="517" t="s">
        <v>321</v>
      </c>
      <c r="O37" s="517" t="s">
        <v>68</v>
      </c>
      <c r="P37" s="517" t="s">
        <v>59</v>
      </c>
      <c r="Q37" s="517" t="s">
        <v>1838</v>
      </c>
      <c r="R37" s="517" t="s">
        <v>68</v>
      </c>
      <c r="S37" s="517" t="s">
        <v>59</v>
      </c>
      <c r="T37" s="517" t="s">
        <v>321</v>
      </c>
      <c r="U37" s="820" t="s">
        <v>2000</v>
      </c>
      <c r="V37" s="778" t="s">
        <v>1913</v>
      </c>
      <c r="W37" s="756" t="s">
        <v>1860</v>
      </c>
      <c r="X37" s="782" t="s">
        <v>1941</v>
      </c>
      <c r="Y37" s="521"/>
    </row>
    <row r="38" spans="1:25" ht="148.5" customHeight="1">
      <c r="A38" s="517" t="s">
        <v>1366</v>
      </c>
      <c r="B38" s="891" t="s">
        <v>1234</v>
      </c>
      <c r="C38" s="865"/>
      <c r="D38" s="865"/>
      <c r="E38" s="539" t="s">
        <v>352</v>
      </c>
      <c r="F38" s="519">
        <v>1</v>
      </c>
      <c r="G38" s="520">
        <v>185.1</v>
      </c>
      <c r="H38" s="520">
        <v>1168.5999999999999</v>
      </c>
      <c r="I38" s="520">
        <v>1168.5999999999999</v>
      </c>
      <c r="J38" s="517" t="s">
        <v>57</v>
      </c>
      <c r="K38" s="517" t="s">
        <v>353</v>
      </c>
      <c r="L38" s="517" t="s">
        <v>79</v>
      </c>
      <c r="M38" s="876" t="s">
        <v>1870</v>
      </c>
      <c r="N38" s="521" t="s">
        <v>1766</v>
      </c>
      <c r="O38" s="517" t="s">
        <v>68</v>
      </c>
      <c r="P38" s="517" t="s">
        <v>59</v>
      </c>
      <c r="Q38" s="517" t="s">
        <v>1838</v>
      </c>
      <c r="R38" s="517" t="s">
        <v>68</v>
      </c>
      <c r="S38" s="517" t="s">
        <v>59</v>
      </c>
      <c r="T38" s="521" t="s">
        <v>1766</v>
      </c>
      <c r="U38" s="521" t="s">
        <v>2001</v>
      </c>
      <c r="V38" s="778" t="s">
        <v>1914</v>
      </c>
      <c r="W38" s="756" t="s">
        <v>1869</v>
      </c>
      <c r="X38" s="782" t="s">
        <v>1941</v>
      </c>
      <c r="Y38" s="521"/>
    </row>
    <row r="39" spans="1:25" ht="324.75" customHeight="1">
      <c r="A39" s="517" t="s">
        <v>1367</v>
      </c>
      <c r="B39" s="891"/>
      <c r="C39" s="865"/>
      <c r="D39" s="865"/>
      <c r="E39" s="539" t="s">
        <v>1796</v>
      </c>
      <c r="F39" s="519">
        <v>1</v>
      </c>
      <c r="G39" s="520">
        <v>110.5</v>
      </c>
      <c r="H39" s="520">
        <v>84</v>
      </c>
      <c r="I39" s="520">
        <v>84</v>
      </c>
      <c r="J39" s="517" t="s">
        <v>57</v>
      </c>
      <c r="K39" s="517" t="s">
        <v>354</v>
      </c>
      <c r="L39" s="517" t="s">
        <v>79</v>
      </c>
      <c r="M39" s="877"/>
      <c r="N39" s="521" t="s">
        <v>1766</v>
      </c>
      <c r="O39" s="517" t="s">
        <v>77</v>
      </c>
      <c r="P39" s="517" t="s">
        <v>59</v>
      </c>
      <c r="Q39" s="517" t="s">
        <v>1838</v>
      </c>
      <c r="R39" s="517" t="s">
        <v>77</v>
      </c>
      <c r="S39" s="517" t="s">
        <v>59</v>
      </c>
      <c r="T39" s="521" t="s">
        <v>1766</v>
      </c>
      <c r="U39" s="521" t="s">
        <v>2001</v>
      </c>
      <c r="V39" s="778" t="s">
        <v>1914</v>
      </c>
      <c r="W39" s="756" t="s">
        <v>1869</v>
      </c>
      <c r="X39" s="782" t="s">
        <v>1941</v>
      </c>
      <c r="Y39" s="521"/>
    </row>
    <row r="40" spans="1:25" ht="150" customHeight="1">
      <c r="A40" s="517" t="s">
        <v>1368</v>
      </c>
      <c r="B40" s="891"/>
      <c r="C40" s="865"/>
      <c r="D40" s="865"/>
      <c r="E40" s="539" t="s">
        <v>1795</v>
      </c>
      <c r="F40" s="519">
        <v>1</v>
      </c>
      <c r="G40" s="520">
        <v>1376.3</v>
      </c>
      <c r="H40" s="520">
        <v>1376.3</v>
      </c>
      <c r="I40" s="520">
        <v>1782</v>
      </c>
      <c r="J40" s="517" t="s">
        <v>57</v>
      </c>
      <c r="K40" s="517" t="s">
        <v>355</v>
      </c>
      <c r="L40" s="517" t="s">
        <v>79</v>
      </c>
      <c r="M40" s="517" t="s">
        <v>1845</v>
      </c>
      <c r="N40" s="521" t="s">
        <v>1767</v>
      </c>
      <c r="O40" s="517" t="s">
        <v>68</v>
      </c>
      <c r="P40" s="517" t="s">
        <v>59</v>
      </c>
      <c r="Q40" s="517" t="s">
        <v>1838</v>
      </c>
      <c r="R40" s="517" t="s">
        <v>68</v>
      </c>
      <c r="S40" s="517" t="s">
        <v>59</v>
      </c>
      <c r="T40" s="521" t="s">
        <v>1767</v>
      </c>
      <c r="U40" s="521" t="s">
        <v>2001</v>
      </c>
      <c r="V40" s="778" t="s">
        <v>1915</v>
      </c>
      <c r="W40" s="756" t="s">
        <v>1849</v>
      </c>
      <c r="X40" s="782" t="s">
        <v>1941</v>
      </c>
      <c r="Y40" s="521"/>
    </row>
    <row r="41" spans="1:25" ht="384.75">
      <c r="A41" s="517"/>
      <c r="B41" s="871" t="s">
        <v>1266</v>
      </c>
      <c r="C41" s="865"/>
      <c r="D41" s="865"/>
      <c r="E41" s="871" t="s">
        <v>398</v>
      </c>
      <c r="F41" s="519"/>
      <c r="G41" s="596">
        <v>3008.6</v>
      </c>
      <c r="H41" s="596">
        <v>1202</v>
      </c>
      <c r="I41" s="596">
        <v>4295</v>
      </c>
      <c r="J41" s="517"/>
      <c r="K41" s="517"/>
      <c r="L41" s="517"/>
      <c r="M41" s="763" t="s">
        <v>1863</v>
      </c>
      <c r="N41" s="871" t="s">
        <v>1266</v>
      </c>
      <c r="O41" s="517"/>
      <c r="P41" s="517"/>
      <c r="Q41" s="517"/>
      <c r="R41" s="517"/>
      <c r="S41" s="517"/>
      <c r="T41" s="521"/>
      <c r="U41" s="521"/>
      <c r="V41" s="873"/>
      <c r="W41" s="756"/>
      <c r="X41" s="874"/>
      <c r="Y41" s="521"/>
    </row>
    <row r="42" spans="1:25" ht="344.25">
      <c r="A42" s="517"/>
      <c r="B42" s="871" t="s">
        <v>1293</v>
      </c>
      <c r="C42" s="865"/>
      <c r="D42" s="865"/>
      <c r="E42" s="871" t="s">
        <v>1792</v>
      </c>
      <c r="F42" s="519"/>
      <c r="G42" s="596">
        <v>5502.3</v>
      </c>
      <c r="H42" s="596">
        <v>5103.42</v>
      </c>
      <c r="I42" s="596">
        <v>5103.42</v>
      </c>
      <c r="J42" s="517"/>
      <c r="K42" s="517"/>
      <c r="L42" s="517"/>
      <c r="M42" s="779" t="s">
        <v>2053</v>
      </c>
      <c r="N42" s="871" t="s">
        <v>1293</v>
      </c>
      <c r="O42" s="517"/>
      <c r="P42" s="517"/>
      <c r="Q42" s="517"/>
      <c r="R42" s="517"/>
      <c r="S42" s="517"/>
      <c r="T42" s="521"/>
      <c r="U42" s="521"/>
      <c r="V42" s="873"/>
      <c r="W42" s="756"/>
      <c r="X42" s="874"/>
      <c r="Y42" s="521"/>
    </row>
    <row r="43" spans="1:25" ht="405">
      <c r="A43" s="517"/>
      <c r="B43" s="871" t="s">
        <v>1265</v>
      </c>
      <c r="C43" s="865"/>
      <c r="D43" s="865"/>
      <c r="E43" s="871" t="s">
        <v>392</v>
      </c>
      <c r="F43" s="519"/>
      <c r="G43" s="596">
        <v>2002</v>
      </c>
      <c r="H43" s="596">
        <v>900</v>
      </c>
      <c r="I43" s="596">
        <v>3636</v>
      </c>
      <c r="J43" s="517"/>
      <c r="K43" s="517"/>
      <c r="L43" s="517"/>
      <c r="M43" s="779" t="s">
        <v>2048</v>
      </c>
      <c r="N43" s="871" t="s">
        <v>1265</v>
      </c>
      <c r="O43" s="517"/>
      <c r="P43" s="517"/>
      <c r="Q43" s="517"/>
      <c r="R43" s="517"/>
      <c r="S43" s="517"/>
      <c r="T43" s="521"/>
      <c r="U43" s="521"/>
      <c r="V43" s="873"/>
      <c r="W43" s="756"/>
      <c r="X43" s="874"/>
      <c r="Y43" s="521"/>
    </row>
    <row r="44" spans="1:25" ht="409.5">
      <c r="A44" s="517"/>
      <c r="B44" s="871" t="s">
        <v>402</v>
      </c>
      <c r="C44" s="865"/>
      <c r="D44" s="865"/>
      <c r="E44" s="871" t="s">
        <v>403</v>
      </c>
      <c r="F44" s="519"/>
      <c r="G44" s="596">
        <v>7365</v>
      </c>
      <c r="H44" s="596">
        <v>6781.95</v>
      </c>
      <c r="I44" s="596">
        <v>6781.95</v>
      </c>
      <c r="J44" s="517"/>
      <c r="K44" s="517"/>
      <c r="L44" s="517"/>
      <c r="M44" s="763" t="s">
        <v>1852</v>
      </c>
      <c r="N44" s="871" t="s">
        <v>402</v>
      </c>
      <c r="O44" s="517"/>
      <c r="P44" s="517"/>
      <c r="Q44" s="517"/>
      <c r="R44" s="517"/>
      <c r="S44" s="517"/>
      <c r="T44" s="521"/>
      <c r="U44" s="521"/>
      <c r="V44" s="873"/>
      <c r="W44" s="756"/>
      <c r="X44" s="874"/>
      <c r="Y44" s="521"/>
    </row>
    <row r="45" spans="1:25" s="511" customFormat="1" ht="20.25">
      <c r="A45" s="481" t="s">
        <v>106</v>
      </c>
      <c r="B45" s="481" t="s">
        <v>406</v>
      </c>
      <c r="C45" s="481"/>
      <c r="D45" s="481"/>
      <c r="E45" s="481" t="s">
        <v>1741</v>
      </c>
      <c r="F45" s="514">
        <f>SUM(F46:F60)</f>
        <v>15</v>
      </c>
      <c r="G45" s="526">
        <f>SUM(G46:G60)</f>
        <v>38656.699999999997</v>
      </c>
      <c r="H45" s="526"/>
      <c r="I45" s="526">
        <f>SUM(I46:I60)</f>
        <v>35240.300000000003</v>
      </c>
      <c r="J45" s="481">
        <f>COUNTIF(J46:J60,"x")</f>
        <v>15</v>
      </c>
      <c r="K45" s="481"/>
      <c r="L45" s="481"/>
      <c r="M45" s="481"/>
      <c r="N45" s="546"/>
      <c r="O45" s="481"/>
      <c r="P45" s="481"/>
      <c r="Q45" s="481"/>
      <c r="R45" s="481"/>
      <c r="S45" s="481"/>
      <c r="T45" s="546"/>
      <c r="U45" s="691"/>
      <c r="V45" s="691"/>
      <c r="W45" s="691"/>
      <c r="X45" s="691"/>
      <c r="Y45" s="483"/>
    </row>
    <row r="46" spans="1:25" ht="143.25" customHeight="1">
      <c r="A46" s="517" t="s">
        <v>108</v>
      </c>
      <c r="B46" s="539" t="s">
        <v>1264</v>
      </c>
      <c r="C46" s="865"/>
      <c r="D46" s="865"/>
      <c r="E46" s="539" t="s">
        <v>407</v>
      </c>
      <c r="F46" s="519">
        <v>1</v>
      </c>
      <c r="G46" s="520">
        <v>2838</v>
      </c>
      <c r="H46" s="520">
        <v>698</v>
      </c>
      <c r="I46" s="520">
        <v>1396</v>
      </c>
      <c r="J46" s="517" t="s">
        <v>57</v>
      </c>
      <c r="K46" s="517" t="s">
        <v>408</v>
      </c>
      <c r="L46" s="517" t="s">
        <v>79</v>
      </c>
      <c r="M46" s="517" t="s">
        <v>1845</v>
      </c>
      <c r="N46" s="539" t="s">
        <v>1264</v>
      </c>
      <c r="O46" s="517" t="s">
        <v>68</v>
      </c>
      <c r="P46" s="517" t="s">
        <v>59</v>
      </c>
      <c r="Q46" s="517" t="s">
        <v>1838</v>
      </c>
      <c r="R46" s="517" t="s">
        <v>68</v>
      </c>
      <c r="S46" s="517" t="s">
        <v>59</v>
      </c>
      <c r="T46" s="539" t="s">
        <v>1264</v>
      </c>
      <c r="U46" s="821" t="s">
        <v>2002</v>
      </c>
      <c r="V46" s="778" t="s">
        <v>1916</v>
      </c>
      <c r="W46" s="542" t="s">
        <v>1955</v>
      </c>
      <c r="X46" s="782" t="s">
        <v>1941</v>
      </c>
      <c r="Y46" s="521"/>
    </row>
    <row r="47" spans="1:25" ht="268.5" customHeight="1">
      <c r="A47" s="518" t="s">
        <v>140</v>
      </c>
      <c r="B47" s="539" t="s">
        <v>410</v>
      </c>
      <c r="C47" s="865"/>
      <c r="D47" s="865"/>
      <c r="E47" s="539" t="s">
        <v>411</v>
      </c>
      <c r="F47" s="519">
        <v>1</v>
      </c>
      <c r="G47" s="520">
        <v>4728.3</v>
      </c>
      <c r="H47" s="520">
        <v>3284</v>
      </c>
      <c r="I47" s="520">
        <v>3284</v>
      </c>
      <c r="J47" s="517" t="s">
        <v>57</v>
      </c>
      <c r="K47" s="517" t="s">
        <v>412</v>
      </c>
      <c r="L47" s="517" t="s">
        <v>79</v>
      </c>
      <c r="M47" s="518" t="s">
        <v>1880</v>
      </c>
      <c r="N47" s="539" t="s">
        <v>410</v>
      </c>
      <c r="O47" s="517" t="s">
        <v>68</v>
      </c>
      <c r="P47" s="517" t="s">
        <v>59</v>
      </c>
      <c r="Q47" s="517" t="s">
        <v>1838</v>
      </c>
      <c r="R47" s="517" t="s">
        <v>68</v>
      </c>
      <c r="S47" s="517" t="s">
        <v>59</v>
      </c>
      <c r="T47" s="539" t="s">
        <v>410</v>
      </c>
      <c r="U47" s="821" t="s">
        <v>2003</v>
      </c>
      <c r="V47" s="778" t="s">
        <v>1917</v>
      </c>
      <c r="W47" s="542" t="s">
        <v>1879</v>
      </c>
      <c r="X47" s="782" t="s">
        <v>1941</v>
      </c>
      <c r="Y47" s="521"/>
    </row>
    <row r="48" spans="1:25" ht="409.5">
      <c r="A48" s="517" t="s">
        <v>155</v>
      </c>
      <c r="B48" s="872" t="s">
        <v>410</v>
      </c>
      <c r="C48" s="865"/>
      <c r="D48" s="865"/>
      <c r="E48" s="539" t="s">
        <v>413</v>
      </c>
      <c r="F48" s="540">
        <v>1</v>
      </c>
      <c r="G48" s="531">
        <v>1045.0999999999999</v>
      </c>
      <c r="H48" s="531"/>
      <c r="I48" s="531">
        <v>672</v>
      </c>
      <c r="J48" s="539" t="s">
        <v>57</v>
      </c>
      <c r="K48" s="539" t="s">
        <v>414</v>
      </c>
      <c r="L48" s="780">
        <v>41639</v>
      </c>
      <c r="M48" s="539" t="s">
        <v>2056</v>
      </c>
      <c r="N48" s="547" t="s">
        <v>1567</v>
      </c>
      <c r="O48" s="539" t="s">
        <v>68</v>
      </c>
      <c r="P48" s="539" t="s">
        <v>1568</v>
      </c>
      <c r="Q48" s="780" t="s">
        <v>1939</v>
      </c>
      <c r="R48" s="539" t="s">
        <v>68</v>
      </c>
      <c r="S48" s="539" t="s">
        <v>1568</v>
      </c>
      <c r="T48" s="547" t="s">
        <v>1567</v>
      </c>
      <c r="U48" s="821" t="s">
        <v>2003</v>
      </c>
      <c r="V48" s="760" t="s">
        <v>1918</v>
      </c>
      <c r="W48" s="542" t="s">
        <v>1954</v>
      </c>
      <c r="X48" s="864" t="s">
        <v>1942</v>
      </c>
      <c r="Y48" s="518"/>
    </row>
    <row r="49" spans="1:25" ht="143.1" customHeight="1">
      <c r="A49" s="517" t="s">
        <v>199</v>
      </c>
      <c r="B49" s="539" t="s">
        <v>1273</v>
      </c>
      <c r="C49" s="865"/>
      <c r="D49" s="865"/>
      <c r="E49" s="539" t="s">
        <v>430</v>
      </c>
      <c r="F49" s="519">
        <v>1</v>
      </c>
      <c r="G49" s="520">
        <v>2623</v>
      </c>
      <c r="H49" s="520">
        <v>8389.5</v>
      </c>
      <c r="I49" s="520">
        <v>8389.5</v>
      </c>
      <c r="J49" s="517" t="s">
        <v>57</v>
      </c>
      <c r="K49" s="517" t="s">
        <v>431</v>
      </c>
      <c r="L49" s="522">
        <v>41639</v>
      </c>
      <c r="M49" s="517" t="s">
        <v>1845</v>
      </c>
      <c r="N49" s="539" t="s">
        <v>1273</v>
      </c>
      <c r="O49" s="517" t="s">
        <v>68</v>
      </c>
      <c r="P49" s="517" t="s">
        <v>432</v>
      </c>
      <c r="Q49" s="522" t="s">
        <v>1940</v>
      </c>
      <c r="R49" s="517" t="s">
        <v>68</v>
      </c>
      <c r="S49" s="517" t="s">
        <v>432</v>
      </c>
      <c r="T49" s="539" t="s">
        <v>1273</v>
      </c>
      <c r="U49" s="821" t="s">
        <v>2003</v>
      </c>
      <c r="V49" s="778" t="s">
        <v>1919</v>
      </c>
      <c r="W49" s="542" t="s">
        <v>1953</v>
      </c>
      <c r="X49" s="782" t="s">
        <v>1941</v>
      </c>
      <c r="Y49" s="521"/>
    </row>
    <row r="50" spans="1:25" ht="120.75" customHeight="1">
      <c r="A50" s="517" t="s">
        <v>205</v>
      </c>
      <c r="B50" s="539" t="s">
        <v>1270</v>
      </c>
      <c r="C50" s="865"/>
      <c r="D50" s="865"/>
      <c r="E50" s="539" t="s">
        <v>418</v>
      </c>
      <c r="F50" s="519">
        <v>1</v>
      </c>
      <c r="G50" s="520">
        <v>5386.7</v>
      </c>
      <c r="H50" s="520">
        <v>1984</v>
      </c>
      <c r="I50" s="520">
        <v>1984</v>
      </c>
      <c r="J50" s="517" t="s">
        <v>57</v>
      </c>
      <c r="K50" s="517" t="s">
        <v>419</v>
      </c>
      <c r="L50" s="517" t="s">
        <v>79</v>
      </c>
      <c r="M50" s="517" t="s">
        <v>1845</v>
      </c>
      <c r="N50" s="539" t="s">
        <v>1270</v>
      </c>
      <c r="O50" s="517" t="s">
        <v>68</v>
      </c>
      <c r="P50" s="517" t="s">
        <v>59</v>
      </c>
      <c r="Q50" s="517" t="s">
        <v>1838</v>
      </c>
      <c r="R50" s="517" t="s">
        <v>68</v>
      </c>
      <c r="S50" s="517" t="s">
        <v>59</v>
      </c>
      <c r="T50" s="539" t="s">
        <v>1270</v>
      </c>
      <c r="U50" s="821" t="s">
        <v>2004</v>
      </c>
      <c r="V50" s="778" t="s">
        <v>1920</v>
      </c>
      <c r="W50" s="542" t="s">
        <v>1883</v>
      </c>
      <c r="X50" s="782" t="s">
        <v>1941</v>
      </c>
      <c r="Y50" s="521"/>
    </row>
    <row r="51" spans="1:25" ht="129.75" customHeight="1">
      <c r="A51" s="518" t="s">
        <v>234</v>
      </c>
      <c r="B51" s="539" t="s">
        <v>1274</v>
      </c>
      <c r="C51" s="865"/>
      <c r="D51" s="865"/>
      <c r="E51" s="539" t="s">
        <v>1286</v>
      </c>
      <c r="F51" s="519">
        <v>1</v>
      </c>
      <c r="G51" s="520">
        <v>2939.6</v>
      </c>
      <c r="H51" s="520">
        <v>1008</v>
      </c>
      <c r="I51" s="520">
        <v>1008</v>
      </c>
      <c r="J51" s="517" t="s">
        <v>57</v>
      </c>
      <c r="K51" s="517" t="s">
        <v>446</v>
      </c>
      <c r="L51" s="517" t="s">
        <v>79</v>
      </c>
      <c r="M51" s="517" t="s">
        <v>1845</v>
      </c>
      <c r="N51" s="539" t="s">
        <v>1275</v>
      </c>
      <c r="O51" s="517" t="s">
        <v>68</v>
      </c>
      <c r="P51" s="517" t="s">
        <v>59</v>
      </c>
      <c r="Q51" s="517" t="s">
        <v>1838</v>
      </c>
      <c r="R51" s="517" t="s">
        <v>68</v>
      </c>
      <c r="S51" s="517" t="s">
        <v>59</v>
      </c>
      <c r="T51" s="539" t="s">
        <v>1275</v>
      </c>
      <c r="U51" s="821" t="s">
        <v>1997</v>
      </c>
      <c r="V51" s="760" t="s">
        <v>1921</v>
      </c>
      <c r="W51" s="542" t="s">
        <v>1952</v>
      </c>
      <c r="X51" s="782" t="s">
        <v>1941</v>
      </c>
      <c r="Y51" s="521"/>
    </row>
    <row r="52" spans="1:25" ht="129.75" customHeight="1">
      <c r="A52" s="517" t="s">
        <v>258</v>
      </c>
      <c r="B52" s="539" t="s">
        <v>1272</v>
      </c>
      <c r="C52" s="865"/>
      <c r="D52" s="865"/>
      <c r="E52" s="539" t="s">
        <v>428</v>
      </c>
      <c r="F52" s="519">
        <v>1</v>
      </c>
      <c r="G52" s="520">
        <v>786.2</v>
      </c>
      <c r="H52" s="520">
        <v>402</v>
      </c>
      <c r="I52" s="520">
        <v>765</v>
      </c>
      <c r="J52" s="517" t="s">
        <v>57</v>
      </c>
      <c r="K52" s="517" t="s">
        <v>429</v>
      </c>
      <c r="L52" s="517" t="s">
        <v>79</v>
      </c>
      <c r="M52" s="517" t="s">
        <v>1845</v>
      </c>
      <c r="N52" s="517" t="s">
        <v>1777</v>
      </c>
      <c r="O52" s="517" t="s">
        <v>68</v>
      </c>
      <c r="P52" s="517" t="s">
        <v>59</v>
      </c>
      <c r="Q52" s="517" t="s">
        <v>1838</v>
      </c>
      <c r="R52" s="517" t="s">
        <v>68</v>
      </c>
      <c r="S52" s="517" t="s">
        <v>59</v>
      </c>
      <c r="T52" s="517" t="s">
        <v>1777</v>
      </c>
      <c r="U52" s="821" t="s">
        <v>2005</v>
      </c>
      <c r="V52" s="778" t="s">
        <v>1922</v>
      </c>
      <c r="W52" s="542" t="s">
        <v>1951</v>
      </c>
      <c r="X52" s="782" t="s">
        <v>1941</v>
      </c>
      <c r="Y52" s="521"/>
    </row>
    <row r="53" spans="1:25" ht="162">
      <c r="A53" s="518" t="s">
        <v>271</v>
      </c>
      <c r="B53" s="539" t="s">
        <v>1889</v>
      </c>
      <c r="C53" s="865"/>
      <c r="D53" s="865"/>
      <c r="E53" s="539" t="s">
        <v>1449</v>
      </c>
      <c r="F53" s="519">
        <v>1</v>
      </c>
      <c r="G53" s="520">
        <v>1782.6</v>
      </c>
      <c r="H53" s="520">
        <v>968</v>
      </c>
      <c r="I53" s="520">
        <v>3425</v>
      </c>
      <c r="J53" s="517" t="s">
        <v>57</v>
      </c>
      <c r="K53" s="517" t="s">
        <v>444</v>
      </c>
      <c r="L53" s="517" t="s">
        <v>215</v>
      </c>
      <c r="M53" s="517" t="s">
        <v>1872</v>
      </c>
      <c r="N53" s="517" t="s">
        <v>1776</v>
      </c>
      <c r="O53" s="517" t="s">
        <v>68</v>
      </c>
      <c r="P53" s="517" t="s">
        <v>59</v>
      </c>
      <c r="Q53" s="517" t="s">
        <v>1838</v>
      </c>
      <c r="R53" s="517" t="s">
        <v>68</v>
      </c>
      <c r="S53" s="517" t="s">
        <v>59</v>
      </c>
      <c r="T53" s="517" t="s">
        <v>1776</v>
      </c>
      <c r="U53" s="521" t="s">
        <v>1998</v>
      </c>
      <c r="V53" s="778" t="s">
        <v>1813</v>
      </c>
      <c r="W53" s="542" t="s">
        <v>1950</v>
      </c>
      <c r="X53" s="782" t="s">
        <v>1941</v>
      </c>
      <c r="Y53" s="521"/>
    </row>
    <row r="54" spans="1:25" ht="243">
      <c r="A54" s="517" t="s">
        <v>284</v>
      </c>
      <c r="B54" s="539" t="s">
        <v>1380</v>
      </c>
      <c r="C54" s="865"/>
      <c r="D54" s="865"/>
      <c r="E54" s="539" t="s">
        <v>1450</v>
      </c>
      <c r="F54" s="519">
        <v>1</v>
      </c>
      <c r="G54" s="520">
        <v>2355.1999999999998</v>
      </c>
      <c r="H54" s="520">
        <v>4402</v>
      </c>
      <c r="I54" s="520">
        <v>4402</v>
      </c>
      <c r="J54" s="517" t="s">
        <v>57</v>
      </c>
      <c r="K54" s="517" t="s">
        <v>435</v>
      </c>
      <c r="L54" s="517" t="s">
        <v>76</v>
      </c>
      <c r="M54" s="517" t="s">
        <v>1885</v>
      </c>
      <c r="N54" s="539" t="s">
        <v>1380</v>
      </c>
      <c r="O54" s="517" t="s">
        <v>436</v>
      </c>
      <c r="P54" s="517" t="s">
        <v>434</v>
      </c>
      <c r="Q54" s="517" t="s">
        <v>1838</v>
      </c>
      <c r="R54" s="517" t="s">
        <v>436</v>
      </c>
      <c r="S54" s="517" t="s">
        <v>434</v>
      </c>
      <c r="T54" s="539" t="s">
        <v>1380</v>
      </c>
      <c r="U54" s="521" t="s">
        <v>1998</v>
      </c>
      <c r="V54" s="778" t="s">
        <v>1810</v>
      </c>
      <c r="W54" s="542" t="s">
        <v>1949</v>
      </c>
      <c r="X54" s="782" t="s">
        <v>1941</v>
      </c>
      <c r="Y54" s="517"/>
    </row>
    <row r="55" spans="1:25" ht="129.75" customHeight="1">
      <c r="A55" s="518" t="s">
        <v>291</v>
      </c>
      <c r="B55" s="539" t="s">
        <v>1886</v>
      </c>
      <c r="C55" s="865"/>
      <c r="D55" s="865"/>
      <c r="E55" s="539" t="s">
        <v>1451</v>
      </c>
      <c r="F55" s="519">
        <v>1</v>
      </c>
      <c r="G55" s="520">
        <v>1672.8</v>
      </c>
      <c r="H55" s="520">
        <v>1672.8</v>
      </c>
      <c r="I55" s="520">
        <v>1672.8</v>
      </c>
      <c r="J55" s="517" t="s">
        <v>57</v>
      </c>
      <c r="K55" s="517" t="s">
        <v>415</v>
      </c>
      <c r="L55" s="517" t="s">
        <v>79</v>
      </c>
      <c r="M55" s="517" t="s">
        <v>1845</v>
      </c>
      <c r="N55" s="539" t="s">
        <v>1887</v>
      </c>
      <c r="O55" s="517" t="s">
        <v>68</v>
      </c>
      <c r="P55" s="517" t="s">
        <v>59</v>
      </c>
      <c r="Q55" s="517" t="s">
        <v>1838</v>
      </c>
      <c r="R55" s="517" t="s">
        <v>68</v>
      </c>
      <c r="S55" s="517" t="s">
        <v>59</v>
      </c>
      <c r="T55" s="539" t="s">
        <v>1268</v>
      </c>
      <c r="U55" s="521" t="s">
        <v>1999</v>
      </c>
      <c r="V55" s="778" t="s">
        <v>1923</v>
      </c>
      <c r="W55" s="542" t="s">
        <v>1948</v>
      </c>
      <c r="X55" s="782" t="s">
        <v>1941</v>
      </c>
      <c r="Y55" s="521"/>
    </row>
    <row r="56" spans="1:25" ht="122.25" customHeight="1">
      <c r="A56" s="517" t="s">
        <v>433</v>
      </c>
      <c r="B56" s="539" t="s">
        <v>1886</v>
      </c>
      <c r="C56" s="865"/>
      <c r="D56" s="865"/>
      <c r="E56" s="539" t="s">
        <v>416</v>
      </c>
      <c r="F56" s="519">
        <v>1</v>
      </c>
      <c r="G56" s="520">
        <v>2358.9</v>
      </c>
      <c r="H56" s="520">
        <v>992</v>
      </c>
      <c r="I56" s="520">
        <v>992</v>
      </c>
      <c r="J56" s="517" t="s">
        <v>57</v>
      </c>
      <c r="K56" s="517" t="s">
        <v>417</v>
      </c>
      <c r="L56" s="517" t="s">
        <v>79</v>
      </c>
      <c r="M56" s="517" t="s">
        <v>1845</v>
      </c>
      <c r="N56" s="539" t="s">
        <v>1888</v>
      </c>
      <c r="O56" s="517" t="s">
        <v>68</v>
      </c>
      <c r="P56" s="517" t="s">
        <v>59</v>
      </c>
      <c r="Q56" s="517" t="s">
        <v>1838</v>
      </c>
      <c r="R56" s="517" t="s">
        <v>68</v>
      </c>
      <c r="S56" s="517" t="s">
        <v>59</v>
      </c>
      <c r="T56" s="539" t="s">
        <v>1269</v>
      </c>
      <c r="U56" s="521" t="s">
        <v>1999</v>
      </c>
      <c r="V56" s="778" t="s">
        <v>1924</v>
      </c>
      <c r="W56" s="542" t="s">
        <v>1947</v>
      </c>
      <c r="X56" s="782" t="s">
        <v>1941</v>
      </c>
      <c r="Y56" s="521"/>
    </row>
    <row r="57" spans="1:25" ht="134.25" customHeight="1">
      <c r="A57" s="518" t="s">
        <v>437</v>
      </c>
      <c r="B57" s="539" t="s">
        <v>1889</v>
      </c>
      <c r="C57" s="865"/>
      <c r="D57" s="865"/>
      <c r="E57" s="539" t="s">
        <v>420</v>
      </c>
      <c r="F57" s="519">
        <v>1</v>
      </c>
      <c r="G57" s="520">
        <v>1197.9000000000001</v>
      </c>
      <c r="H57" s="520">
        <v>680</v>
      </c>
      <c r="I57" s="520">
        <v>1360</v>
      </c>
      <c r="J57" s="517" t="s">
        <v>57</v>
      </c>
      <c r="K57" s="517" t="s">
        <v>421</v>
      </c>
      <c r="L57" s="517" t="s">
        <v>79</v>
      </c>
      <c r="M57" s="517" t="s">
        <v>1845</v>
      </c>
      <c r="N57" s="517" t="s">
        <v>1778</v>
      </c>
      <c r="O57" s="517" t="s">
        <v>68</v>
      </c>
      <c r="P57" s="517" t="s">
        <v>59</v>
      </c>
      <c r="Q57" s="517" t="s">
        <v>1838</v>
      </c>
      <c r="R57" s="517" t="s">
        <v>68</v>
      </c>
      <c r="S57" s="517" t="s">
        <v>59</v>
      </c>
      <c r="T57" s="517" t="s">
        <v>1778</v>
      </c>
      <c r="U57" s="521" t="s">
        <v>2006</v>
      </c>
      <c r="V57" s="778" t="s">
        <v>1925</v>
      </c>
      <c r="W57" s="542" t="s">
        <v>1947</v>
      </c>
      <c r="X57" s="782" t="s">
        <v>1941</v>
      </c>
      <c r="Y57" s="521"/>
    </row>
    <row r="58" spans="1:25" ht="159.75" customHeight="1">
      <c r="A58" s="517" t="s">
        <v>442</v>
      </c>
      <c r="B58" s="891" t="s">
        <v>1890</v>
      </c>
      <c r="C58" s="865"/>
      <c r="D58" s="865"/>
      <c r="E58" s="539" t="s">
        <v>422</v>
      </c>
      <c r="F58" s="519">
        <v>1</v>
      </c>
      <c r="G58" s="520">
        <v>1002.5</v>
      </c>
      <c r="H58" s="520">
        <v>480</v>
      </c>
      <c r="I58" s="520">
        <v>378</v>
      </c>
      <c r="J58" s="517" t="s">
        <v>57</v>
      </c>
      <c r="K58" s="517" t="s">
        <v>423</v>
      </c>
      <c r="L58" s="517" t="s">
        <v>79</v>
      </c>
      <c r="M58" s="517" t="s">
        <v>1845</v>
      </c>
      <c r="N58" s="521" t="s">
        <v>1891</v>
      </c>
      <c r="O58" s="517" t="s">
        <v>68</v>
      </c>
      <c r="P58" s="517" t="s">
        <v>59</v>
      </c>
      <c r="Q58" s="517" t="s">
        <v>1838</v>
      </c>
      <c r="R58" s="517" t="s">
        <v>68</v>
      </c>
      <c r="S58" s="517" t="s">
        <v>59</v>
      </c>
      <c r="T58" s="521" t="s">
        <v>1779</v>
      </c>
      <c r="U58" s="521" t="s">
        <v>2001</v>
      </c>
      <c r="V58" s="778" t="s">
        <v>1926</v>
      </c>
      <c r="W58" s="542" t="s">
        <v>1946</v>
      </c>
      <c r="X58" s="782" t="s">
        <v>1941</v>
      </c>
      <c r="Y58" s="521"/>
    </row>
    <row r="59" spans="1:25" ht="123" customHeight="1">
      <c r="A59" s="518" t="s">
        <v>445</v>
      </c>
      <c r="B59" s="891"/>
      <c r="C59" s="865"/>
      <c r="D59" s="865"/>
      <c r="E59" s="539" t="s">
        <v>424</v>
      </c>
      <c r="F59" s="519">
        <v>1</v>
      </c>
      <c r="G59" s="520">
        <v>1465</v>
      </c>
      <c r="H59" s="520">
        <v>1673</v>
      </c>
      <c r="I59" s="520">
        <v>3346</v>
      </c>
      <c r="J59" s="517" t="s">
        <v>57</v>
      </c>
      <c r="K59" s="517" t="s">
        <v>425</v>
      </c>
      <c r="L59" s="517" t="s">
        <v>79</v>
      </c>
      <c r="M59" s="517" t="s">
        <v>1845</v>
      </c>
      <c r="N59" s="521" t="s">
        <v>1892</v>
      </c>
      <c r="O59" s="517" t="s">
        <v>68</v>
      </c>
      <c r="P59" s="517" t="s">
        <v>59</v>
      </c>
      <c r="Q59" s="517" t="s">
        <v>1838</v>
      </c>
      <c r="R59" s="517" t="s">
        <v>68</v>
      </c>
      <c r="S59" s="517" t="s">
        <v>59</v>
      </c>
      <c r="T59" s="521" t="s">
        <v>1779</v>
      </c>
      <c r="U59" s="521" t="s">
        <v>2001</v>
      </c>
      <c r="V59" s="778" t="s">
        <v>1927</v>
      </c>
      <c r="W59" s="542" t="s">
        <v>1945</v>
      </c>
      <c r="X59" s="782" t="s">
        <v>1941</v>
      </c>
      <c r="Y59" s="521"/>
    </row>
    <row r="60" spans="1:25" ht="135.75" customHeight="1">
      <c r="A60" s="517" t="s">
        <v>447</v>
      </c>
      <c r="B60" s="539" t="s">
        <v>1271</v>
      </c>
      <c r="C60" s="865"/>
      <c r="D60" s="865"/>
      <c r="E60" s="539" t="s">
        <v>426</v>
      </c>
      <c r="F60" s="519">
        <v>1</v>
      </c>
      <c r="G60" s="520">
        <v>6474.9</v>
      </c>
      <c r="H60" s="520">
        <v>2166</v>
      </c>
      <c r="I60" s="520">
        <v>2166</v>
      </c>
      <c r="J60" s="517" t="s">
        <v>57</v>
      </c>
      <c r="K60" s="517" t="s">
        <v>427</v>
      </c>
      <c r="L60" s="517" t="s">
        <v>79</v>
      </c>
      <c r="M60" s="517" t="s">
        <v>1845</v>
      </c>
      <c r="N60" s="539" t="s">
        <v>1271</v>
      </c>
      <c r="O60" s="517" t="s">
        <v>68</v>
      </c>
      <c r="P60" s="517" t="s">
        <v>59</v>
      </c>
      <c r="Q60" s="517" t="s">
        <v>1838</v>
      </c>
      <c r="R60" s="517" t="s">
        <v>68</v>
      </c>
      <c r="S60" s="517" t="s">
        <v>59</v>
      </c>
      <c r="T60" s="539" t="s">
        <v>1271</v>
      </c>
      <c r="U60" s="521" t="s">
        <v>2001</v>
      </c>
      <c r="V60" s="778" t="s">
        <v>1928</v>
      </c>
      <c r="W60" s="542" t="s">
        <v>1884</v>
      </c>
      <c r="X60" s="782" t="s">
        <v>1941</v>
      </c>
      <c r="Y60" s="521"/>
    </row>
    <row r="61" spans="1:25" s="511" customFormat="1" ht="40.5">
      <c r="A61" s="481" t="s">
        <v>463</v>
      </c>
      <c r="B61" s="481" t="s">
        <v>1452</v>
      </c>
      <c r="C61" s="481"/>
      <c r="D61" s="481"/>
      <c r="E61" s="481" t="s">
        <v>1390</v>
      </c>
      <c r="F61" s="514">
        <f>SUM(F62:F65)</f>
        <v>4</v>
      </c>
      <c r="G61" s="515">
        <f>SUM(G62:G65)</f>
        <v>35929.200000000004</v>
      </c>
      <c r="H61" s="515"/>
      <c r="I61" s="515">
        <f>SUM(I62:I65)</f>
        <v>25925.940000000002</v>
      </c>
      <c r="J61" s="481">
        <f>COUNTIF(J62:J65,"x")</f>
        <v>4</v>
      </c>
      <c r="K61" s="481"/>
      <c r="L61" s="481"/>
      <c r="M61" s="481"/>
      <c r="N61" s="546"/>
      <c r="O61" s="481"/>
      <c r="P61" s="481"/>
      <c r="Q61" s="481"/>
      <c r="R61" s="481"/>
      <c r="S61" s="481"/>
      <c r="T61" s="546"/>
      <c r="U61" s="691"/>
      <c r="V61" s="691"/>
      <c r="W61" s="691"/>
      <c r="X61" s="691"/>
      <c r="Y61" s="521"/>
    </row>
    <row r="62" spans="1:25" ht="298.5" customHeight="1">
      <c r="A62" s="517" t="s">
        <v>465</v>
      </c>
      <c r="B62" s="539" t="s">
        <v>466</v>
      </c>
      <c r="C62" s="865"/>
      <c r="D62" s="865"/>
      <c r="E62" s="539" t="s">
        <v>467</v>
      </c>
      <c r="F62" s="519">
        <v>1</v>
      </c>
      <c r="G62" s="520">
        <v>4904.6000000000004</v>
      </c>
      <c r="H62" s="520">
        <v>4905.8</v>
      </c>
      <c r="I62" s="520">
        <v>6469.04</v>
      </c>
      <c r="J62" s="517" t="s">
        <v>57</v>
      </c>
      <c r="K62" s="517" t="s">
        <v>468</v>
      </c>
      <c r="L62" s="522">
        <v>41639</v>
      </c>
      <c r="M62" s="517" t="s">
        <v>1894</v>
      </c>
      <c r="N62" s="539" t="s">
        <v>466</v>
      </c>
      <c r="O62" s="517" t="s">
        <v>68</v>
      </c>
      <c r="P62" s="517" t="s">
        <v>59</v>
      </c>
      <c r="Q62" s="517" t="s">
        <v>1838</v>
      </c>
      <c r="R62" s="517" t="s">
        <v>68</v>
      </c>
      <c r="S62" s="517" t="s">
        <v>59</v>
      </c>
      <c r="T62" s="539" t="s">
        <v>466</v>
      </c>
      <c r="U62" s="521" t="s">
        <v>2004</v>
      </c>
      <c r="V62" s="778" t="s">
        <v>1929</v>
      </c>
      <c r="W62" s="542" t="s">
        <v>1893</v>
      </c>
      <c r="X62" s="782" t="s">
        <v>1941</v>
      </c>
      <c r="Y62" s="521"/>
    </row>
    <row r="63" spans="1:25" ht="141" customHeight="1">
      <c r="A63" s="517" t="s">
        <v>469</v>
      </c>
      <c r="B63" s="539" t="s">
        <v>470</v>
      </c>
      <c r="C63" s="865"/>
      <c r="D63" s="865"/>
      <c r="E63" s="539" t="s">
        <v>471</v>
      </c>
      <c r="F63" s="519">
        <v>1</v>
      </c>
      <c r="G63" s="520">
        <v>4401.3</v>
      </c>
      <c r="H63" s="520">
        <v>3752</v>
      </c>
      <c r="I63" s="520">
        <v>3752</v>
      </c>
      <c r="J63" s="517" t="s">
        <v>57</v>
      </c>
      <c r="K63" s="517" t="s">
        <v>472</v>
      </c>
      <c r="L63" s="522">
        <v>41639</v>
      </c>
      <c r="M63" s="517" t="s">
        <v>1845</v>
      </c>
      <c r="N63" s="539" t="s">
        <v>470</v>
      </c>
      <c r="O63" s="517" t="s">
        <v>68</v>
      </c>
      <c r="P63" s="517" t="s">
        <v>59</v>
      </c>
      <c r="Q63" s="517" t="s">
        <v>1838</v>
      </c>
      <c r="R63" s="517" t="s">
        <v>68</v>
      </c>
      <c r="S63" s="517" t="s">
        <v>59</v>
      </c>
      <c r="T63" s="539" t="s">
        <v>470</v>
      </c>
      <c r="U63" s="521" t="s">
        <v>2001</v>
      </c>
      <c r="V63" s="778" t="s">
        <v>1930</v>
      </c>
      <c r="W63" s="542" t="s">
        <v>1895</v>
      </c>
      <c r="X63" s="782" t="s">
        <v>1941</v>
      </c>
      <c r="Y63" s="521"/>
    </row>
    <row r="64" spans="1:25" ht="122.25" customHeight="1">
      <c r="A64" s="517" t="s">
        <v>473</v>
      </c>
      <c r="B64" s="539" t="s">
        <v>474</v>
      </c>
      <c r="C64" s="865"/>
      <c r="D64" s="865"/>
      <c r="E64" s="539" t="s">
        <v>475</v>
      </c>
      <c r="F64" s="519">
        <v>1</v>
      </c>
      <c r="G64" s="520">
        <v>18463.400000000001</v>
      </c>
      <c r="H64" s="520">
        <v>4729</v>
      </c>
      <c r="I64" s="520">
        <v>7545</v>
      </c>
      <c r="J64" s="517" t="s">
        <v>57</v>
      </c>
      <c r="K64" s="517" t="s">
        <v>476</v>
      </c>
      <c r="L64" s="517" t="s">
        <v>215</v>
      </c>
      <c r="M64" s="517" t="s">
        <v>1872</v>
      </c>
      <c r="N64" s="539" t="s">
        <v>474</v>
      </c>
      <c r="O64" s="517" t="s">
        <v>68</v>
      </c>
      <c r="P64" s="517" t="s">
        <v>59</v>
      </c>
      <c r="Q64" s="517" t="s">
        <v>1838</v>
      </c>
      <c r="R64" s="517" t="s">
        <v>68</v>
      </c>
      <c r="S64" s="517" t="s">
        <v>59</v>
      </c>
      <c r="T64" s="539" t="s">
        <v>474</v>
      </c>
      <c r="U64" s="521" t="s">
        <v>2001</v>
      </c>
      <c r="V64" s="778" t="s">
        <v>1931</v>
      </c>
      <c r="W64" s="542" t="s">
        <v>1897</v>
      </c>
      <c r="X64" s="782" t="s">
        <v>1941</v>
      </c>
      <c r="Y64" s="521"/>
    </row>
    <row r="65" spans="1:25" ht="133.5" customHeight="1">
      <c r="A65" s="517" t="s">
        <v>477</v>
      </c>
      <c r="B65" s="539" t="s">
        <v>478</v>
      </c>
      <c r="C65" s="865"/>
      <c r="D65" s="865"/>
      <c r="E65" s="539" t="s">
        <v>479</v>
      </c>
      <c r="F65" s="519">
        <v>1</v>
      </c>
      <c r="G65" s="520">
        <v>8159.9</v>
      </c>
      <c r="H65" s="520">
        <v>5750</v>
      </c>
      <c r="I65" s="520">
        <v>8159.9</v>
      </c>
      <c r="J65" s="517" t="s">
        <v>57</v>
      </c>
      <c r="K65" s="517" t="s">
        <v>480</v>
      </c>
      <c r="L65" s="522">
        <v>41639</v>
      </c>
      <c r="M65" s="517" t="s">
        <v>1845</v>
      </c>
      <c r="N65" s="539" t="s">
        <v>478</v>
      </c>
      <c r="O65" s="517" t="s">
        <v>68</v>
      </c>
      <c r="P65" s="517" t="s">
        <v>59</v>
      </c>
      <c r="Q65" s="517" t="s">
        <v>1838</v>
      </c>
      <c r="R65" s="517" t="s">
        <v>68</v>
      </c>
      <c r="S65" s="517" t="s">
        <v>59</v>
      </c>
      <c r="T65" s="539" t="s">
        <v>478</v>
      </c>
      <c r="U65" s="521" t="s">
        <v>1997</v>
      </c>
      <c r="V65" s="760" t="s">
        <v>1932</v>
      </c>
      <c r="W65" s="542" t="s">
        <v>1897</v>
      </c>
      <c r="X65" s="782" t="s">
        <v>1941</v>
      </c>
      <c r="Y65" s="521"/>
    </row>
    <row r="66" spans="1:25" s="511" customFormat="1" ht="20.25" hidden="1">
      <c r="A66" s="562" t="s">
        <v>545</v>
      </c>
      <c r="B66" s="562" t="s">
        <v>546</v>
      </c>
      <c r="C66" s="562"/>
      <c r="D66" s="562"/>
      <c r="E66" s="563" t="s">
        <v>1391</v>
      </c>
      <c r="F66" s="564">
        <f>SUM(F67)</f>
        <v>0</v>
      </c>
      <c r="G66" s="565">
        <f>SUM(G67)</f>
        <v>0</v>
      </c>
      <c r="H66" s="565"/>
      <c r="I66" s="565">
        <f>SUM(I67)</f>
        <v>0</v>
      </c>
      <c r="J66" s="562">
        <f>+J67</f>
        <v>0</v>
      </c>
      <c r="K66" s="566"/>
      <c r="L66" s="566"/>
      <c r="M66" s="566"/>
      <c r="N66" s="562"/>
      <c r="O66" s="566"/>
      <c r="P66" s="567"/>
      <c r="Q66" s="566"/>
      <c r="R66" s="566"/>
      <c r="S66" s="567"/>
      <c r="T66" s="562"/>
      <c r="U66" s="562"/>
      <c r="V66" s="562"/>
      <c r="W66" s="562"/>
      <c r="X66" s="562"/>
      <c r="Y66" s="562"/>
    </row>
    <row r="67" spans="1:25" ht="285.75" hidden="1" customHeight="1">
      <c r="A67" s="538"/>
      <c r="B67" s="833"/>
      <c r="C67" s="871"/>
      <c r="D67" s="871"/>
      <c r="E67" s="833"/>
      <c r="F67" s="555"/>
      <c r="G67" s="556"/>
      <c r="H67" s="556"/>
      <c r="I67" s="556"/>
      <c r="J67" s="538"/>
      <c r="K67" s="538"/>
      <c r="L67" s="538"/>
      <c r="M67" s="534"/>
      <c r="N67" s="725"/>
      <c r="O67" s="725"/>
      <c r="P67" s="725"/>
      <c r="Q67" s="517"/>
      <c r="R67" s="538"/>
      <c r="S67" s="538"/>
      <c r="T67" s="538"/>
      <c r="U67" s="536"/>
      <c r="V67" s="778"/>
      <c r="W67" s="559"/>
      <c r="X67" s="782"/>
      <c r="Y67" s="559"/>
    </row>
    <row r="68" spans="1:25" s="511" customFormat="1" ht="20.25" hidden="1">
      <c r="A68" s="562" t="s">
        <v>551</v>
      </c>
      <c r="B68" s="562" t="s">
        <v>552</v>
      </c>
      <c r="C68" s="562"/>
      <c r="D68" s="562"/>
      <c r="E68" s="563" t="s">
        <v>1385</v>
      </c>
      <c r="F68" s="564">
        <f>SUM(F69:F74)</f>
        <v>0</v>
      </c>
      <c r="G68" s="565">
        <f>SUM(G69:G74)</f>
        <v>0</v>
      </c>
      <c r="H68" s="565"/>
      <c r="I68" s="565">
        <f>SUM(I69:I74)</f>
        <v>0</v>
      </c>
      <c r="J68" s="562">
        <f>COUNTIF(J69:J74,"x")</f>
        <v>0</v>
      </c>
      <c r="K68" s="566"/>
      <c r="L68" s="566"/>
      <c r="M68" s="566"/>
      <c r="N68" s="562"/>
      <c r="O68" s="566"/>
      <c r="P68" s="567"/>
      <c r="Q68" s="566"/>
      <c r="R68" s="566"/>
      <c r="S68" s="567"/>
      <c r="T68" s="562"/>
      <c r="U68" s="562"/>
      <c r="V68" s="562"/>
      <c r="W68" s="562"/>
      <c r="X68" s="562"/>
      <c r="Y68" s="562"/>
    </row>
    <row r="69" spans="1:25" ht="170.25" hidden="1" customHeight="1">
      <c r="A69" s="538">
        <v>1</v>
      </c>
      <c r="B69" s="538"/>
      <c r="C69" s="866"/>
      <c r="D69" s="866"/>
      <c r="E69" s="538"/>
      <c r="F69" s="555"/>
      <c r="G69" s="556"/>
      <c r="H69" s="556"/>
      <c r="I69" s="556"/>
      <c r="J69" s="538"/>
      <c r="K69" s="538"/>
      <c r="L69" s="538"/>
      <c r="M69" s="517"/>
      <c r="N69" s="725"/>
      <c r="O69" s="725"/>
      <c r="P69" s="725"/>
      <c r="Q69" s="517"/>
      <c r="R69" s="538"/>
      <c r="S69" s="538"/>
      <c r="T69" s="538"/>
      <c r="U69" s="822"/>
      <c r="V69" s="778"/>
      <c r="W69" s="559"/>
      <c r="X69" s="782"/>
      <c r="Y69" s="559"/>
    </row>
    <row r="70" spans="1:25" ht="20.25" hidden="1">
      <c r="A70" s="538">
        <v>2</v>
      </c>
      <c r="B70" s="757"/>
      <c r="C70" s="781"/>
      <c r="D70" s="781"/>
      <c r="E70" s="757"/>
      <c r="F70" s="555"/>
      <c r="G70" s="556"/>
      <c r="H70" s="556"/>
      <c r="I70" s="556"/>
      <c r="J70" s="538"/>
      <c r="K70" s="538"/>
      <c r="L70" s="534"/>
      <c r="M70" s="518"/>
      <c r="N70" s="725"/>
      <c r="O70" s="725"/>
      <c r="P70" s="725"/>
      <c r="Q70" s="517"/>
      <c r="R70" s="538"/>
      <c r="S70" s="538"/>
      <c r="T70" s="538"/>
      <c r="U70" s="822"/>
      <c r="V70" s="778"/>
      <c r="W70" s="559"/>
      <c r="X70" s="782"/>
      <c r="Y70" s="559"/>
    </row>
    <row r="71" spans="1:25" ht="127.5" hidden="1" customHeight="1">
      <c r="A71" s="538">
        <v>3</v>
      </c>
      <c r="B71" s="538"/>
      <c r="C71" s="866"/>
      <c r="D71" s="866"/>
      <c r="E71" s="538"/>
      <c r="F71" s="555"/>
      <c r="G71" s="556"/>
      <c r="H71" s="556"/>
      <c r="I71" s="556"/>
      <c r="J71" s="538"/>
      <c r="K71" s="538"/>
      <c r="L71" s="538"/>
      <c r="M71" s="771"/>
      <c r="N71" s="725"/>
      <c r="O71" s="725"/>
      <c r="P71" s="725"/>
      <c r="Q71" s="517"/>
      <c r="R71" s="538"/>
      <c r="S71" s="538"/>
      <c r="T71" s="538"/>
      <c r="U71" s="536"/>
      <c r="V71" s="778"/>
      <c r="W71" s="559"/>
      <c r="X71" s="782"/>
      <c r="Y71" s="559"/>
    </row>
    <row r="72" spans="1:25" ht="20.25" hidden="1">
      <c r="A72" s="538">
        <v>4</v>
      </c>
      <c r="B72" s="538"/>
      <c r="C72" s="866"/>
      <c r="D72" s="866"/>
      <c r="E72" s="538"/>
      <c r="F72" s="555"/>
      <c r="G72" s="556"/>
      <c r="H72" s="556"/>
      <c r="I72" s="556"/>
      <c r="J72" s="538"/>
      <c r="K72" s="538"/>
      <c r="L72" s="534"/>
      <c r="M72" s="534"/>
      <c r="N72" s="725"/>
      <c r="O72" s="725"/>
      <c r="P72" s="725"/>
      <c r="Q72" s="517"/>
      <c r="R72" s="538"/>
      <c r="S72" s="538"/>
      <c r="T72" s="538"/>
      <c r="U72" s="536"/>
      <c r="V72" s="778"/>
      <c r="W72" s="559"/>
      <c r="X72" s="782"/>
      <c r="Y72" s="559"/>
    </row>
    <row r="73" spans="1:25" ht="20.25" hidden="1">
      <c r="A73" s="538">
        <v>5</v>
      </c>
      <c r="B73" s="772"/>
      <c r="C73" s="781"/>
      <c r="D73" s="781"/>
      <c r="E73" s="772"/>
      <c r="F73" s="555"/>
      <c r="G73" s="556"/>
      <c r="H73" s="556"/>
      <c r="I73" s="556"/>
      <c r="J73" s="538"/>
      <c r="K73" s="538"/>
      <c r="L73" s="538"/>
      <c r="M73" s="517"/>
      <c r="N73" s="725"/>
      <c r="O73" s="725"/>
      <c r="P73" s="725"/>
      <c r="Q73" s="517"/>
      <c r="R73" s="538"/>
      <c r="S73" s="538"/>
      <c r="T73" s="538"/>
      <c r="U73" s="824"/>
      <c r="V73" s="778"/>
      <c r="W73" s="559"/>
      <c r="X73" s="782"/>
      <c r="Y73" s="559"/>
    </row>
    <row r="74" spans="1:25" ht="20.25" hidden="1">
      <c r="A74" s="538">
        <v>6</v>
      </c>
      <c r="B74" s="538"/>
      <c r="C74" s="866"/>
      <c r="D74" s="866"/>
      <c r="E74" s="538"/>
      <c r="F74" s="555"/>
      <c r="G74" s="556"/>
      <c r="H74" s="556"/>
      <c r="I74" s="556"/>
      <c r="J74" s="538"/>
      <c r="K74" s="538"/>
      <c r="L74" s="538"/>
      <c r="M74" s="517"/>
      <c r="N74" s="725"/>
      <c r="O74" s="725"/>
      <c r="P74" s="725"/>
      <c r="Q74" s="517"/>
      <c r="R74" s="538"/>
      <c r="S74" s="538"/>
      <c r="T74" s="538"/>
      <c r="U74" s="823"/>
      <c r="V74" s="778"/>
      <c r="W74" s="559"/>
      <c r="X74" s="782"/>
      <c r="Y74" s="571"/>
    </row>
    <row r="75" spans="1:25" s="495" customFormat="1" ht="20.25" hidden="1">
      <c r="A75" s="910" t="s">
        <v>1806</v>
      </c>
      <c r="B75" s="910"/>
      <c r="C75" s="869"/>
      <c r="D75" s="869"/>
      <c r="E75" s="587" t="s">
        <v>1803</v>
      </c>
      <c r="F75" s="588">
        <f>+F76+F126+F153</f>
        <v>56</v>
      </c>
      <c r="G75" s="589">
        <f>+G76+G126+G153</f>
        <v>144590.59000000003</v>
      </c>
      <c r="H75" s="589"/>
      <c r="I75" s="589">
        <f>+I76+I126+I153</f>
        <v>107106.06000000001</v>
      </c>
      <c r="J75" s="590">
        <f>COUNTIF(J76:J154,"x")</f>
        <v>16</v>
      </c>
      <c r="K75" s="591" t="s">
        <v>128</v>
      </c>
      <c r="L75" s="591"/>
      <c r="M75" s="591"/>
      <c r="N75" s="592"/>
      <c r="O75" s="591"/>
      <c r="P75" s="592"/>
      <c r="Q75" s="591"/>
      <c r="R75" s="591"/>
      <c r="S75" s="592"/>
      <c r="T75" s="592"/>
      <c r="U75" s="592"/>
      <c r="V75" s="592"/>
      <c r="W75" s="592"/>
      <c r="X75" s="592"/>
      <c r="Y75" s="592"/>
    </row>
    <row r="76" spans="1:25" s="511" customFormat="1" ht="20.25" hidden="1">
      <c r="A76" s="562" t="s">
        <v>50</v>
      </c>
      <c r="B76" s="562" t="s">
        <v>51</v>
      </c>
      <c r="C76" s="562"/>
      <c r="D76" s="562"/>
      <c r="E76" s="563" t="s">
        <v>1804</v>
      </c>
      <c r="F76" s="564">
        <f>+F77+F81</f>
        <v>36</v>
      </c>
      <c r="G76" s="565">
        <f>+G77+G81</f>
        <v>18571.79</v>
      </c>
      <c r="H76" s="565"/>
      <c r="I76" s="565">
        <f>+I77+I81</f>
        <v>15596.64</v>
      </c>
      <c r="J76" s="677">
        <f>+J77+J81</f>
        <v>12</v>
      </c>
      <c r="K76" s="566"/>
      <c r="L76" s="566"/>
      <c r="M76" s="566"/>
      <c r="N76" s="567"/>
      <c r="O76" s="566">
        <f>+O77+O95</f>
        <v>0</v>
      </c>
      <c r="P76" s="567"/>
      <c r="Q76" s="566"/>
      <c r="R76" s="566">
        <f>+R77+R95</f>
        <v>0</v>
      </c>
      <c r="S76" s="567"/>
      <c r="T76" s="567"/>
      <c r="U76" s="567"/>
      <c r="V76" s="567"/>
      <c r="W76" s="567"/>
      <c r="X76" s="567"/>
      <c r="Y76" s="567"/>
    </row>
    <row r="77" spans="1:25" s="511" customFormat="1" ht="20.25" hidden="1">
      <c r="A77" s="593">
        <v>1</v>
      </c>
      <c r="B77" s="593" t="s">
        <v>53</v>
      </c>
      <c r="C77" s="593"/>
      <c r="D77" s="593"/>
      <c r="E77" s="593" t="s">
        <v>1386</v>
      </c>
      <c r="F77" s="594">
        <f>SUM(F78:F80)</f>
        <v>3</v>
      </c>
      <c r="G77" s="595">
        <f>SUM(G78:G80)</f>
        <v>11070</v>
      </c>
      <c r="H77" s="595"/>
      <c r="I77" s="595">
        <f>SUM(I78:I80)</f>
        <v>9341.6</v>
      </c>
      <c r="J77" s="593">
        <f>COUNTIF(J78:J80,"x")</f>
        <v>1</v>
      </c>
      <c r="K77" s="593"/>
      <c r="L77" s="593"/>
      <c r="M77" s="593"/>
      <c r="N77" s="569"/>
      <c r="O77" s="593"/>
      <c r="P77" s="593"/>
      <c r="Q77" s="593"/>
      <c r="R77" s="593"/>
      <c r="S77" s="593"/>
      <c r="T77" s="569"/>
      <c r="U77" s="694"/>
      <c r="V77" s="694"/>
      <c r="W77" s="694"/>
      <c r="X77" s="694"/>
      <c r="Y77" s="568"/>
    </row>
    <row r="78" spans="1:25" ht="121.5" hidden="1">
      <c r="A78" s="538" t="s">
        <v>52</v>
      </c>
      <c r="B78" s="538" t="s">
        <v>1331</v>
      </c>
      <c r="C78" s="866"/>
      <c r="D78" s="866"/>
      <c r="E78" s="538" t="s">
        <v>89</v>
      </c>
      <c r="F78" s="555">
        <v>1</v>
      </c>
      <c r="G78" s="596">
        <v>3410</v>
      </c>
      <c r="H78" s="596"/>
      <c r="I78" s="596"/>
      <c r="J78" s="538" t="s">
        <v>57</v>
      </c>
      <c r="K78" s="538" t="s">
        <v>91</v>
      </c>
      <c r="L78" s="534" t="s">
        <v>58</v>
      </c>
      <c r="M78" s="534"/>
      <c r="N78" s="570" t="s">
        <v>1290</v>
      </c>
      <c r="O78" s="570"/>
      <c r="P78" s="725"/>
      <c r="Q78" s="534"/>
      <c r="R78" s="570"/>
      <c r="S78" s="538"/>
      <c r="T78" s="570" t="s">
        <v>1290</v>
      </c>
      <c r="U78" s="570"/>
      <c r="V78" s="570"/>
      <c r="W78" s="570"/>
      <c r="X78" s="570"/>
      <c r="Y78" s="570"/>
    </row>
    <row r="79" spans="1:25" ht="101.25" hidden="1">
      <c r="A79" s="538" t="s">
        <v>106</v>
      </c>
      <c r="B79" s="538" t="s">
        <v>1331</v>
      </c>
      <c r="C79" s="866"/>
      <c r="D79" s="866"/>
      <c r="E79" s="538" t="s">
        <v>103</v>
      </c>
      <c r="F79" s="555">
        <v>1</v>
      </c>
      <c r="G79" s="596">
        <v>1788</v>
      </c>
      <c r="H79" s="596"/>
      <c r="I79" s="596">
        <v>3988</v>
      </c>
      <c r="J79" s="538"/>
      <c r="K79" s="538"/>
      <c r="L79" s="538"/>
      <c r="M79" s="725"/>
      <c r="N79" s="570" t="s">
        <v>1794</v>
      </c>
      <c r="O79" s="570"/>
      <c r="P79" s="725"/>
      <c r="Q79" s="725"/>
      <c r="R79" s="570"/>
      <c r="S79" s="538"/>
      <c r="T79" s="570" t="s">
        <v>1794</v>
      </c>
      <c r="U79" s="570"/>
      <c r="V79" s="570"/>
      <c r="W79" s="570"/>
      <c r="X79" s="570"/>
      <c r="Y79" s="570"/>
    </row>
    <row r="80" spans="1:25" ht="101.25" hidden="1">
      <c r="A80" s="538" t="s">
        <v>463</v>
      </c>
      <c r="B80" s="538" t="s">
        <v>94</v>
      </c>
      <c r="C80" s="866"/>
      <c r="D80" s="866"/>
      <c r="E80" s="538" t="s">
        <v>96</v>
      </c>
      <c r="F80" s="555">
        <v>1</v>
      </c>
      <c r="G80" s="596">
        <v>5872</v>
      </c>
      <c r="H80" s="596"/>
      <c r="I80" s="596">
        <v>5353.6</v>
      </c>
      <c r="J80" s="538"/>
      <c r="K80" s="538"/>
      <c r="L80" s="538"/>
      <c r="M80" s="725"/>
      <c r="N80" s="570" t="s">
        <v>95</v>
      </c>
      <c r="O80" s="725"/>
      <c r="P80" s="725"/>
      <c r="Q80" s="725"/>
      <c r="R80" s="538"/>
      <c r="S80" s="538"/>
      <c r="T80" s="570" t="s">
        <v>95</v>
      </c>
      <c r="U80" s="570"/>
      <c r="V80" s="707" t="s">
        <v>1814</v>
      </c>
      <c r="W80" s="747"/>
      <c r="X80" s="707"/>
      <c r="Y80" s="538"/>
    </row>
    <row r="81" spans="1:25" s="511" customFormat="1" ht="20.25" hidden="1">
      <c r="A81" s="593">
        <v>2</v>
      </c>
      <c r="B81" s="593" t="s">
        <v>107</v>
      </c>
      <c r="C81" s="593"/>
      <c r="D81" s="593"/>
      <c r="E81" s="598" t="s">
        <v>1396</v>
      </c>
      <c r="F81" s="594">
        <f>+F82+F85+F87+F95+F98+F102+F111+F114+F117+F119</f>
        <v>33</v>
      </c>
      <c r="G81" s="595">
        <f>+G82+G85+G87+G95+G98+G102+G111+G114+G117+G119</f>
        <v>7501.7899999999991</v>
      </c>
      <c r="H81" s="595"/>
      <c r="I81" s="595">
        <f>+I82+I85+I87+I95+I98+I102+I111+I114+I117+I119</f>
        <v>6255.04</v>
      </c>
      <c r="J81" s="662">
        <f>+J82+J85+J87+J95+J98+J102+J111+J114+J117+J119</f>
        <v>11</v>
      </c>
      <c r="K81" s="599"/>
      <c r="L81" s="599"/>
      <c r="M81" s="599"/>
      <c r="N81" s="597"/>
      <c r="O81" s="599"/>
      <c r="P81" s="600"/>
      <c r="Q81" s="599"/>
      <c r="R81" s="599"/>
      <c r="S81" s="600"/>
      <c r="T81" s="597"/>
      <c r="U81" s="695"/>
      <c r="V81" s="695"/>
      <c r="W81" s="695"/>
      <c r="X81" s="695"/>
      <c r="Y81" s="568"/>
    </row>
    <row r="82" spans="1:25" s="511" customFormat="1" ht="40.5" hidden="1">
      <c r="A82" s="593" t="s">
        <v>496</v>
      </c>
      <c r="B82" s="593" t="s">
        <v>109</v>
      </c>
      <c r="C82" s="593"/>
      <c r="D82" s="593"/>
      <c r="E82" s="593" t="s">
        <v>1392</v>
      </c>
      <c r="F82" s="594">
        <f>SUM(F83:F84)</f>
        <v>2</v>
      </c>
      <c r="G82" s="595">
        <f>SUM(G83:G84)</f>
        <v>264.89999999999998</v>
      </c>
      <c r="H82" s="595"/>
      <c r="I82" s="595">
        <f>SUM(I83:I84)</f>
        <v>701.9</v>
      </c>
      <c r="J82" s="593">
        <f>COUNTIF(J83:J84,"x")</f>
        <v>0</v>
      </c>
      <c r="K82" s="593"/>
      <c r="L82" s="593"/>
      <c r="M82" s="593"/>
      <c r="N82" s="593"/>
      <c r="O82" s="593"/>
      <c r="P82" s="593"/>
      <c r="Q82" s="593"/>
      <c r="R82" s="593"/>
      <c r="S82" s="593"/>
      <c r="T82" s="593"/>
      <c r="U82" s="612"/>
      <c r="V82" s="612"/>
      <c r="W82" s="612"/>
      <c r="X82" s="612"/>
      <c r="Y82" s="601"/>
    </row>
    <row r="83" spans="1:25" ht="81" hidden="1">
      <c r="A83" s="538" t="s">
        <v>498</v>
      </c>
      <c r="B83" s="538" t="s">
        <v>109</v>
      </c>
      <c r="C83" s="866"/>
      <c r="D83" s="866"/>
      <c r="E83" s="538" t="s">
        <v>135</v>
      </c>
      <c r="F83" s="555">
        <v>1</v>
      </c>
      <c r="G83" s="596">
        <v>230.4</v>
      </c>
      <c r="H83" s="596"/>
      <c r="I83" s="596">
        <v>667.4</v>
      </c>
      <c r="J83" s="538"/>
      <c r="K83" s="538"/>
      <c r="L83" s="538"/>
      <c r="M83" s="725"/>
      <c r="N83" s="602" t="s">
        <v>134</v>
      </c>
      <c r="O83" s="602"/>
      <c r="P83" s="725"/>
      <c r="Q83" s="725"/>
      <c r="R83" s="602"/>
      <c r="S83" s="538"/>
      <c r="T83" s="602" t="s">
        <v>134</v>
      </c>
      <c r="U83" s="602"/>
      <c r="V83" s="602"/>
      <c r="W83" s="602"/>
      <c r="X83" s="602"/>
      <c r="Y83" s="602"/>
    </row>
    <row r="84" spans="1:25" ht="121.5" hidden="1">
      <c r="A84" s="538" t="s">
        <v>501</v>
      </c>
      <c r="B84" s="538" t="s">
        <v>109</v>
      </c>
      <c r="C84" s="866"/>
      <c r="D84" s="866"/>
      <c r="E84" s="538" t="s">
        <v>138</v>
      </c>
      <c r="F84" s="555">
        <v>1</v>
      </c>
      <c r="G84" s="596">
        <v>34.5</v>
      </c>
      <c r="H84" s="596"/>
      <c r="I84" s="596">
        <v>34.5</v>
      </c>
      <c r="J84" s="538"/>
      <c r="K84" s="538"/>
      <c r="L84" s="538"/>
      <c r="M84" s="725"/>
      <c r="N84" s="602" t="s">
        <v>1458</v>
      </c>
      <c r="O84" s="602"/>
      <c r="P84" s="725"/>
      <c r="Q84" s="725"/>
      <c r="R84" s="602"/>
      <c r="S84" s="538"/>
      <c r="T84" s="602" t="s">
        <v>1458</v>
      </c>
      <c r="U84" s="602"/>
      <c r="V84" s="602"/>
      <c r="W84" s="602"/>
      <c r="X84" s="602"/>
      <c r="Y84" s="602"/>
    </row>
    <row r="85" spans="1:25" s="511" customFormat="1" ht="40.5" hidden="1">
      <c r="A85" s="593" t="s">
        <v>505</v>
      </c>
      <c r="B85" s="593" t="s">
        <v>141</v>
      </c>
      <c r="C85" s="593"/>
      <c r="D85" s="593"/>
      <c r="E85" s="603" t="s">
        <v>1391</v>
      </c>
      <c r="F85" s="594">
        <f>+F86</f>
        <v>1</v>
      </c>
      <c r="G85" s="595">
        <f>+G86</f>
        <v>271.67</v>
      </c>
      <c r="H85" s="595"/>
      <c r="I85" s="595">
        <f>+I86</f>
        <v>112.48</v>
      </c>
      <c r="J85" s="604">
        <f>COUNTIF(J86,"x")</f>
        <v>0</v>
      </c>
      <c r="K85" s="593"/>
      <c r="L85" s="593"/>
      <c r="M85" s="593"/>
      <c r="N85" s="603"/>
      <c r="O85" s="593"/>
      <c r="P85" s="593"/>
      <c r="Q85" s="593"/>
      <c r="R85" s="593"/>
      <c r="S85" s="593"/>
      <c r="T85" s="603"/>
      <c r="U85" s="696"/>
      <c r="V85" s="696"/>
      <c r="W85" s="696"/>
      <c r="X85" s="696"/>
      <c r="Y85" s="601"/>
    </row>
    <row r="86" spans="1:25" ht="60.75" hidden="1">
      <c r="A86" s="538" t="s">
        <v>507</v>
      </c>
      <c r="B86" s="538" t="s">
        <v>142</v>
      </c>
      <c r="C86" s="866"/>
      <c r="D86" s="866"/>
      <c r="E86" s="538" t="s">
        <v>154</v>
      </c>
      <c r="F86" s="555">
        <v>1</v>
      </c>
      <c r="G86" s="596">
        <v>271.67</v>
      </c>
      <c r="H86" s="596"/>
      <c r="I86" s="596">
        <v>112.48</v>
      </c>
      <c r="J86" s="538"/>
      <c r="K86" s="538"/>
      <c r="L86" s="538"/>
      <c r="M86" s="725"/>
      <c r="N86" s="602" t="s">
        <v>1763</v>
      </c>
      <c r="O86" s="602"/>
      <c r="P86" s="725"/>
      <c r="Q86" s="725"/>
      <c r="R86" s="602"/>
      <c r="S86" s="538"/>
      <c r="T86" s="602" t="s">
        <v>1763</v>
      </c>
      <c r="U86" s="602"/>
      <c r="V86" s="602"/>
      <c r="W86" s="602"/>
      <c r="X86" s="602"/>
      <c r="Y86" s="602"/>
    </row>
    <row r="87" spans="1:25" s="511" customFormat="1" ht="40.5" hidden="1">
      <c r="A87" s="593" t="s">
        <v>812</v>
      </c>
      <c r="B87" s="593" t="s">
        <v>156</v>
      </c>
      <c r="C87" s="593"/>
      <c r="D87" s="593"/>
      <c r="E87" s="603" t="s">
        <v>1383</v>
      </c>
      <c r="F87" s="594">
        <f>SUM(F88:F94)</f>
        <v>7</v>
      </c>
      <c r="G87" s="595">
        <f>SUM(G88:G94)</f>
        <v>677.42</v>
      </c>
      <c r="H87" s="595"/>
      <c r="I87" s="595">
        <f>SUM(I88:I94)</f>
        <v>411.08000000000004</v>
      </c>
      <c r="J87" s="593">
        <f>COUNTIF(J88:J94,"x")</f>
        <v>2</v>
      </c>
      <c r="K87" s="593"/>
      <c r="L87" s="593"/>
      <c r="M87" s="593"/>
      <c r="N87" s="593"/>
      <c r="O87" s="593"/>
      <c r="P87" s="593"/>
      <c r="Q87" s="593"/>
      <c r="R87" s="593"/>
      <c r="S87" s="593"/>
      <c r="T87" s="593"/>
      <c r="U87" s="612"/>
      <c r="V87" s="612"/>
      <c r="W87" s="612"/>
      <c r="X87" s="612"/>
      <c r="Y87" s="601"/>
    </row>
    <row r="88" spans="1:25" ht="81" hidden="1">
      <c r="A88" s="538" t="s">
        <v>1338</v>
      </c>
      <c r="B88" s="538" t="s">
        <v>156</v>
      </c>
      <c r="C88" s="866"/>
      <c r="D88" s="866"/>
      <c r="E88" s="538" t="s">
        <v>177</v>
      </c>
      <c r="F88" s="555">
        <v>1</v>
      </c>
      <c r="G88" s="596">
        <v>33</v>
      </c>
      <c r="H88" s="596"/>
      <c r="I88" s="596">
        <v>33</v>
      </c>
      <c r="J88" s="538"/>
      <c r="K88" s="538"/>
      <c r="L88" s="538"/>
      <c r="M88" s="725"/>
      <c r="N88" s="602" t="s">
        <v>176</v>
      </c>
      <c r="O88" s="605"/>
      <c r="P88" s="725"/>
      <c r="Q88" s="725"/>
      <c r="R88" s="605"/>
      <c r="S88" s="538"/>
      <c r="T88" s="602" t="s">
        <v>176</v>
      </c>
      <c r="U88" s="602"/>
      <c r="V88" s="602"/>
      <c r="W88" s="602"/>
      <c r="X88" s="602"/>
      <c r="Y88" s="605"/>
    </row>
    <row r="89" spans="1:25" ht="101.25" hidden="1">
      <c r="A89" s="538" t="s">
        <v>1339</v>
      </c>
      <c r="B89" s="538" t="s">
        <v>156</v>
      </c>
      <c r="C89" s="866"/>
      <c r="D89" s="866"/>
      <c r="E89" s="538" t="s">
        <v>182</v>
      </c>
      <c r="F89" s="555">
        <v>1</v>
      </c>
      <c r="G89" s="596">
        <v>352.42</v>
      </c>
      <c r="H89" s="596"/>
      <c r="I89" s="596">
        <v>65</v>
      </c>
      <c r="J89" s="538" t="s">
        <v>57</v>
      </c>
      <c r="K89" s="538" t="s">
        <v>183</v>
      </c>
      <c r="L89" s="538" t="s">
        <v>58</v>
      </c>
      <c r="M89" s="725"/>
      <c r="N89" s="602" t="s">
        <v>181</v>
      </c>
      <c r="O89" s="605"/>
      <c r="P89" s="725"/>
      <c r="Q89" s="725"/>
      <c r="R89" s="605"/>
      <c r="S89" s="538"/>
      <c r="T89" s="602" t="s">
        <v>181</v>
      </c>
      <c r="U89" s="602"/>
      <c r="V89" s="602"/>
      <c r="W89" s="602"/>
      <c r="X89" s="602"/>
      <c r="Y89" s="605"/>
    </row>
    <row r="90" spans="1:25" ht="121.5" hidden="1" customHeight="1">
      <c r="A90" s="538" t="s">
        <v>1340</v>
      </c>
      <c r="B90" s="538" t="s">
        <v>156</v>
      </c>
      <c r="C90" s="866"/>
      <c r="D90" s="866"/>
      <c r="E90" s="538" t="s">
        <v>1460</v>
      </c>
      <c r="F90" s="555">
        <v>1</v>
      </c>
      <c r="G90" s="596">
        <v>120.3</v>
      </c>
      <c r="H90" s="596"/>
      <c r="I90" s="596">
        <v>120.3</v>
      </c>
      <c r="J90" s="538" t="s">
        <v>57</v>
      </c>
      <c r="K90" s="538" t="s">
        <v>185</v>
      </c>
      <c r="L90" s="538" t="s">
        <v>58</v>
      </c>
      <c r="M90" s="725"/>
      <c r="N90" s="602" t="s">
        <v>184</v>
      </c>
      <c r="O90" s="605"/>
      <c r="P90" s="725"/>
      <c r="Q90" s="725"/>
      <c r="R90" s="605"/>
      <c r="S90" s="538"/>
      <c r="T90" s="602" t="s">
        <v>184</v>
      </c>
      <c r="U90" s="602"/>
      <c r="V90" s="713" t="s">
        <v>1809</v>
      </c>
      <c r="W90" s="748"/>
      <c r="X90" s="713"/>
      <c r="Y90" s="605"/>
    </row>
    <row r="91" spans="1:25" ht="81" hidden="1">
      <c r="A91" s="538" t="s">
        <v>1341</v>
      </c>
      <c r="B91" s="538" t="s">
        <v>156</v>
      </c>
      <c r="C91" s="866"/>
      <c r="D91" s="866"/>
      <c r="E91" s="538" t="s">
        <v>187</v>
      </c>
      <c r="F91" s="555">
        <v>1</v>
      </c>
      <c r="G91" s="596">
        <v>47.4</v>
      </c>
      <c r="H91" s="596"/>
      <c r="I91" s="596">
        <v>68.48</v>
      </c>
      <c r="J91" s="538"/>
      <c r="K91" s="538"/>
      <c r="L91" s="538"/>
      <c r="M91" s="725"/>
      <c r="N91" s="602" t="s">
        <v>1764</v>
      </c>
      <c r="O91" s="605"/>
      <c r="P91" s="725"/>
      <c r="Q91" s="725"/>
      <c r="R91" s="605"/>
      <c r="S91" s="538"/>
      <c r="T91" s="602" t="s">
        <v>1764</v>
      </c>
      <c r="U91" s="697"/>
      <c r="V91" s="697"/>
      <c r="W91" s="697"/>
      <c r="X91" s="697"/>
      <c r="Y91" s="606"/>
    </row>
    <row r="92" spans="1:25" ht="141.75" hidden="1">
      <c r="A92" s="538" t="s">
        <v>1342</v>
      </c>
      <c r="B92" s="538" t="s">
        <v>156</v>
      </c>
      <c r="C92" s="866"/>
      <c r="D92" s="866"/>
      <c r="E92" s="538" t="s">
        <v>189</v>
      </c>
      <c r="F92" s="555">
        <v>1</v>
      </c>
      <c r="G92" s="596">
        <v>32</v>
      </c>
      <c r="H92" s="596"/>
      <c r="I92" s="596">
        <v>32</v>
      </c>
      <c r="J92" s="538"/>
      <c r="K92" s="538"/>
      <c r="L92" s="538"/>
      <c r="M92" s="725"/>
      <c r="N92" s="602" t="s">
        <v>1222</v>
      </c>
      <c r="O92" s="605"/>
      <c r="P92" s="725"/>
      <c r="Q92" s="725"/>
      <c r="R92" s="605"/>
      <c r="S92" s="538"/>
      <c r="T92" s="602" t="s">
        <v>1222</v>
      </c>
      <c r="U92" s="697"/>
      <c r="V92" s="697"/>
      <c r="W92" s="697"/>
      <c r="X92" s="697"/>
      <c r="Y92" s="606"/>
    </row>
    <row r="93" spans="1:25" ht="121.5" hidden="1">
      <c r="A93" s="538" t="s">
        <v>1343</v>
      </c>
      <c r="B93" s="538" t="s">
        <v>156</v>
      </c>
      <c r="C93" s="866"/>
      <c r="D93" s="866"/>
      <c r="E93" s="538" t="s">
        <v>193</v>
      </c>
      <c r="F93" s="555">
        <v>1</v>
      </c>
      <c r="G93" s="596">
        <v>42.3</v>
      </c>
      <c r="H93" s="596"/>
      <c r="I93" s="596">
        <v>42.3</v>
      </c>
      <c r="J93" s="538"/>
      <c r="K93" s="538"/>
      <c r="L93" s="538"/>
      <c r="M93" s="725"/>
      <c r="N93" s="602" t="s">
        <v>192</v>
      </c>
      <c r="O93" s="605"/>
      <c r="P93" s="725"/>
      <c r="Q93" s="725"/>
      <c r="R93" s="605"/>
      <c r="S93" s="538"/>
      <c r="T93" s="602" t="s">
        <v>192</v>
      </c>
      <c r="U93" s="697"/>
      <c r="V93" s="697"/>
      <c r="W93" s="697"/>
      <c r="X93" s="697"/>
      <c r="Y93" s="606"/>
    </row>
    <row r="94" spans="1:25" ht="141.75" hidden="1">
      <c r="A94" s="538" t="s">
        <v>1369</v>
      </c>
      <c r="B94" s="538" t="s">
        <v>156</v>
      </c>
      <c r="C94" s="866"/>
      <c r="D94" s="866"/>
      <c r="E94" s="538" t="s">
        <v>196</v>
      </c>
      <c r="F94" s="555">
        <v>1</v>
      </c>
      <c r="G94" s="596">
        <v>50</v>
      </c>
      <c r="H94" s="596"/>
      <c r="I94" s="596">
        <v>50</v>
      </c>
      <c r="J94" s="538"/>
      <c r="K94" s="538"/>
      <c r="L94" s="538"/>
      <c r="M94" s="725"/>
      <c r="N94" s="725" t="s">
        <v>1463</v>
      </c>
      <c r="O94" s="605"/>
      <c r="P94" s="725"/>
      <c r="Q94" s="725"/>
      <c r="R94" s="605"/>
      <c r="S94" s="538"/>
      <c r="T94" s="538" t="s">
        <v>1463</v>
      </c>
      <c r="U94" s="559"/>
      <c r="V94" s="559"/>
      <c r="W94" s="559"/>
      <c r="X94" s="559"/>
      <c r="Y94" s="606"/>
    </row>
    <row r="95" spans="1:25" s="511" customFormat="1" ht="40.5" hidden="1">
      <c r="A95" s="593" t="s">
        <v>814</v>
      </c>
      <c r="B95" s="593" t="s">
        <v>200</v>
      </c>
      <c r="C95" s="593"/>
      <c r="D95" s="593"/>
      <c r="E95" s="603" t="s">
        <v>1392</v>
      </c>
      <c r="F95" s="594">
        <f>SUM(F96:F97)</f>
        <v>2</v>
      </c>
      <c r="G95" s="595">
        <f>SUM(G96:G97)</f>
        <v>783.6</v>
      </c>
      <c r="H95" s="595"/>
      <c r="I95" s="595">
        <f>SUM(I96:I97)</f>
        <v>295</v>
      </c>
      <c r="J95" s="593">
        <f>COUNTIF(J96:J97,"x")</f>
        <v>2</v>
      </c>
      <c r="K95" s="593"/>
      <c r="L95" s="593"/>
      <c r="M95" s="593"/>
      <c r="N95" s="593"/>
      <c r="O95" s="593"/>
      <c r="P95" s="593"/>
      <c r="Q95" s="593"/>
      <c r="R95" s="593"/>
      <c r="S95" s="593"/>
      <c r="T95" s="593"/>
      <c r="U95" s="612"/>
      <c r="V95" s="612"/>
      <c r="W95" s="612"/>
      <c r="X95" s="612"/>
      <c r="Y95" s="559"/>
    </row>
    <row r="96" spans="1:25" s="541" customFormat="1" ht="60.75" hidden="1">
      <c r="A96" s="607" t="s">
        <v>1344</v>
      </c>
      <c r="B96" s="607" t="s">
        <v>200</v>
      </c>
      <c r="C96" s="871"/>
      <c r="D96" s="871"/>
      <c r="E96" s="607" t="s">
        <v>201</v>
      </c>
      <c r="F96" s="608">
        <v>1</v>
      </c>
      <c r="G96" s="609">
        <v>43.9</v>
      </c>
      <c r="H96" s="609"/>
      <c r="I96" s="609">
        <v>95</v>
      </c>
      <c r="J96" s="607" t="s">
        <v>57</v>
      </c>
      <c r="K96" s="607" t="s">
        <v>202</v>
      </c>
      <c r="L96" s="610">
        <v>41639</v>
      </c>
      <c r="M96" s="610"/>
      <c r="N96" s="607" t="s">
        <v>118</v>
      </c>
      <c r="O96" s="611"/>
      <c r="P96" s="607"/>
      <c r="Q96" s="610"/>
      <c r="R96" s="611"/>
      <c r="S96" s="607"/>
      <c r="T96" s="607" t="s">
        <v>118</v>
      </c>
      <c r="U96" s="607"/>
      <c r="V96" s="607"/>
      <c r="W96" s="607"/>
      <c r="X96" s="607"/>
      <c r="Y96" s="611"/>
    </row>
    <row r="97" spans="1:25" s="541" customFormat="1" ht="60.75" hidden="1">
      <c r="A97" s="607" t="s">
        <v>1345</v>
      </c>
      <c r="B97" s="607" t="s">
        <v>200</v>
      </c>
      <c r="C97" s="871"/>
      <c r="D97" s="871"/>
      <c r="E97" s="607" t="s">
        <v>203</v>
      </c>
      <c r="F97" s="608">
        <v>1</v>
      </c>
      <c r="G97" s="609">
        <v>739.7</v>
      </c>
      <c r="H97" s="609"/>
      <c r="I97" s="609">
        <v>200</v>
      </c>
      <c r="J97" s="607" t="s">
        <v>57</v>
      </c>
      <c r="K97" s="607" t="s">
        <v>204</v>
      </c>
      <c r="L97" s="610">
        <v>41639</v>
      </c>
      <c r="M97" s="610"/>
      <c r="N97" s="607" t="s">
        <v>1464</v>
      </c>
      <c r="O97" s="611"/>
      <c r="P97" s="607"/>
      <c r="Q97" s="610"/>
      <c r="R97" s="611"/>
      <c r="S97" s="607"/>
      <c r="T97" s="607" t="s">
        <v>1464</v>
      </c>
      <c r="U97" s="607"/>
      <c r="V97" s="607"/>
      <c r="W97" s="607"/>
      <c r="X97" s="607"/>
      <c r="Y97" s="611"/>
    </row>
    <row r="98" spans="1:25" s="511" customFormat="1" ht="40.5" hidden="1">
      <c r="A98" s="593" t="s">
        <v>816</v>
      </c>
      <c r="B98" s="593" t="s">
        <v>206</v>
      </c>
      <c r="C98" s="593"/>
      <c r="D98" s="593"/>
      <c r="E98" s="603" t="s">
        <v>1386</v>
      </c>
      <c r="F98" s="594">
        <f>SUM(F99:F101)</f>
        <v>2</v>
      </c>
      <c r="G98" s="595">
        <f>SUM(G99:G101)</f>
        <v>255.5</v>
      </c>
      <c r="H98" s="595"/>
      <c r="I98" s="595">
        <f>SUM(I99:I101)</f>
        <v>255.5</v>
      </c>
      <c r="J98" s="593">
        <f>COUNTIF(J99:J101,"x")</f>
        <v>0</v>
      </c>
      <c r="K98" s="593"/>
      <c r="L98" s="593"/>
      <c r="M98" s="593"/>
      <c r="N98" s="593"/>
      <c r="O98" s="593"/>
      <c r="P98" s="593"/>
      <c r="Q98" s="593"/>
      <c r="R98" s="593"/>
      <c r="S98" s="593"/>
      <c r="T98" s="593"/>
      <c r="U98" s="612"/>
      <c r="V98" s="612"/>
      <c r="W98" s="612"/>
      <c r="X98" s="612"/>
      <c r="Y98" s="612"/>
    </row>
    <row r="99" spans="1:25" ht="121.5" hidden="1">
      <c r="A99" s="538" t="s">
        <v>1346</v>
      </c>
      <c r="B99" s="538" t="s">
        <v>206</v>
      </c>
      <c r="C99" s="866"/>
      <c r="D99" s="866"/>
      <c r="E99" s="538" t="s">
        <v>1786</v>
      </c>
      <c r="F99" s="555">
        <v>1</v>
      </c>
      <c r="G99" s="596">
        <v>217.5</v>
      </c>
      <c r="H99" s="596"/>
      <c r="I99" s="596">
        <v>217.5</v>
      </c>
      <c r="J99" s="538"/>
      <c r="K99" s="538"/>
      <c r="L99" s="538"/>
      <c r="M99" s="725"/>
      <c r="N99" s="725" t="s">
        <v>1570</v>
      </c>
      <c r="O99" s="605"/>
      <c r="P99" s="725"/>
      <c r="Q99" s="725"/>
      <c r="R99" s="605"/>
      <c r="S99" s="538"/>
      <c r="T99" s="538" t="s">
        <v>1570</v>
      </c>
      <c r="U99" s="559"/>
      <c r="V99" s="559"/>
      <c r="W99" s="559"/>
      <c r="X99" s="559"/>
      <c r="Y99" s="613"/>
    </row>
    <row r="100" spans="1:25" s="541" customFormat="1" ht="119.25" hidden="1" customHeight="1">
      <c r="A100" s="607" t="s">
        <v>1347</v>
      </c>
      <c r="B100" s="607" t="s">
        <v>206</v>
      </c>
      <c r="C100" s="871"/>
      <c r="D100" s="871"/>
      <c r="E100" s="607" t="s">
        <v>230</v>
      </c>
      <c r="F100" s="608">
        <v>1</v>
      </c>
      <c r="G100" s="609">
        <v>38</v>
      </c>
      <c r="H100" s="609"/>
      <c r="I100" s="609">
        <v>38</v>
      </c>
      <c r="J100" s="607"/>
      <c r="K100" s="607"/>
      <c r="L100" s="607"/>
      <c r="M100" s="607"/>
      <c r="N100" s="607" t="s">
        <v>1765</v>
      </c>
      <c r="O100" s="611"/>
      <c r="P100" s="607"/>
      <c r="Q100" s="607"/>
      <c r="R100" s="611"/>
      <c r="S100" s="607"/>
      <c r="T100" s="607" t="s">
        <v>1765</v>
      </c>
      <c r="U100" s="607"/>
      <c r="V100" s="607"/>
      <c r="W100" s="607"/>
      <c r="X100" s="607"/>
      <c r="Y100" s="607"/>
    </row>
    <row r="101" spans="1:25" s="525" customFormat="1" ht="20.25" hidden="1">
      <c r="A101" s="669"/>
      <c r="B101" s="669"/>
      <c r="C101" s="669"/>
      <c r="D101" s="669"/>
      <c r="E101" s="669"/>
      <c r="F101" s="671"/>
      <c r="G101" s="672"/>
      <c r="H101" s="672"/>
      <c r="I101" s="672"/>
      <c r="J101" s="669"/>
      <c r="K101" s="669"/>
      <c r="L101" s="673"/>
      <c r="M101" s="673"/>
      <c r="N101" s="670"/>
      <c r="O101" s="674"/>
      <c r="P101" s="675"/>
      <c r="Q101" s="673"/>
      <c r="R101" s="674"/>
      <c r="S101" s="675"/>
      <c r="T101" s="670"/>
      <c r="U101" s="670"/>
      <c r="V101" s="670"/>
      <c r="W101" s="670"/>
      <c r="X101" s="670"/>
      <c r="Y101" s="614"/>
    </row>
    <row r="102" spans="1:25" s="511" customFormat="1" ht="40.5" hidden="1">
      <c r="A102" s="593" t="s">
        <v>818</v>
      </c>
      <c r="B102" s="593" t="s">
        <v>1284</v>
      </c>
      <c r="C102" s="593"/>
      <c r="D102" s="593"/>
      <c r="E102" s="603" t="s">
        <v>1384</v>
      </c>
      <c r="F102" s="594">
        <f>SUM(F103:F110)</f>
        <v>8</v>
      </c>
      <c r="G102" s="595">
        <f>SUM(G103:G110)</f>
        <v>639.70000000000005</v>
      </c>
      <c r="H102" s="595"/>
      <c r="I102" s="595">
        <f>SUM(I103:I110)</f>
        <v>637.70000000000005</v>
      </c>
      <c r="J102" s="593">
        <f>COUNTA(J103:J110)</f>
        <v>3</v>
      </c>
      <c r="K102" s="593"/>
      <c r="L102" s="593"/>
      <c r="M102" s="593"/>
      <c r="N102" s="593"/>
      <c r="O102" s="593"/>
      <c r="P102" s="593"/>
      <c r="Q102" s="593"/>
      <c r="R102" s="593"/>
      <c r="S102" s="593"/>
      <c r="T102" s="593"/>
      <c r="U102" s="612"/>
      <c r="V102" s="612"/>
      <c r="W102" s="612"/>
      <c r="X102" s="612"/>
      <c r="Y102" s="612"/>
    </row>
    <row r="103" spans="1:25" ht="101.25" hidden="1">
      <c r="A103" s="538" t="s">
        <v>1349</v>
      </c>
      <c r="B103" s="538" t="s">
        <v>1284</v>
      </c>
      <c r="C103" s="866"/>
      <c r="D103" s="866"/>
      <c r="E103" s="538" t="s">
        <v>1526</v>
      </c>
      <c r="F103" s="555">
        <v>1</v>
      </c>
      <c r="G103" s="596">
        <v>64.400000000000006</v>
      </c>
      <c r="H103" s="596"/>
      <c r="I103" s="596">
        <v>64.400000000000006</v>
      </c>
      <c r="J103" s="538"/>
      <c r="K103" s="538"/>
      <c r="L103" s="538"/>
      <c r="M103" s="725"/>
      <c r="N103" s="725" t="s">
        <v>176</v>
      </c>
      <c r="O103" s="725"/>
      <c r="P103" s="725"/>
      <c r="Q103" s="725"/>
      <c r="R103" s="538"/>
      <c r="S103" s="538"/>
      <c r="T103" s="538" t="s">
        <v>176</v>
      </c>
      <c r="U103" s="681"/>
      <c r="V103" s="681"/>
      <c r="W103" s="728"/>
      <c r="X103" s="725"/>
      <c r="Y103" s="538"/>
    </row>
    <row r="104" spans="1:25" ht="81" hidden="1">
      <c r="A104" s="538" t="s">
        <v>1350</v>
      </c>
      <c r="B104" s="538" t="s">
        <v>1284</v>
      </c>
      <c r="C104" s="866"/>
      <c r="D104" s="866"/>
      <c r="E104" s="538" t="s">
        <v>239</v>
      </c>
      <c r="F104" s="555">
        <v>1</v>
      </c>
      <c r="G104" s="596">
        <v>133.9</v>
      </c>
      <c r="H104" s="596"/>
      <c r="I104" s="596">
        <v>78.3</v>
      </c>
      <c r="J104" s="538" t="s">
        <v>57</v>
      </c>
      <c r="K104" s="538" t="s">
        <v>240</v>
      </c>
      <c r="L104" s="558">
        <v>42633</v>
      </c>
      <c r="M104" s="558"/>
      <c r="N104" s="725" t="s">
        <v>181</v>
      </c>
      <c r="O104" s="725"/>
      <c r="P104" s="725"/>
      <c r="Q104" s="558"/>
      <c r="R104" s="538"/>
      <c r="S104" s="538"/>
      <c r="T104" s="538" t="s">
        <v>181</v>
      </c>
      <c r="U104" s="681"/>
      <c r="V104" s="681"/>
      <c r="W104" s="728"/>
      <c r="X104" s="725"/>
      <c r="Y104" s="538"/>
    </row>
    <row r="105" spans="1:25" ht="101.25" hidden="1">
      <c r="A105" s="538" t="s">
        <v>1351</v>
      </c>
      <c r="B105" s="538" t="s">
        <v>1284</v>
      </c>
      <c r="C105" s="866"/>
      <c r="D105" s="866"/>
      <c r="E105" s="538" t="s">
        <v>241</v>
      </c>
      <c r="F105" s="555">
        <v>1</v>
      </c>
      <c r="G105" s="596">
        <v>106.4</v>
      </c>
      <c r="H105" s="596"/>
      <c r="I105" s="596">
        <v>74.8</v>
      </c>
      <c r="J105" s="538"/>
      <c r="K105" s="538"/>
      <c r="L105" s="538"/>
      <c r="M105" s="725"/>
      <c r="N105" s="725" t="s">
        <v>184</v>
      </c>
      <c r="O105" s="725"/>
      <c r="P105" s="725"/>
      <c r="Q105" s="725"/>
      <c r="R105" s="538"/>
      <c r="S105" s="538"/>
      <c r="T105" s="538" t="s">
        <v>184</v>
      </c>
      <c r="U105" s="681"/>
      <c r="V105" s="681"/>
      <c r="W105" s="728"/>
      <c r="X105" s="725"/>
      <c r="Y105" s="538"/>
    </row>
    <row r="106" spans="1:25" ht="81" hidden="1">
      <c r="A106" s="538" t="s">
        <v>1352</v>
      </c>
      <c r="B106" s="538" t="s">
        <v>1284</v>
      </c>
      <c r="C106" s="866"/>
      <c r="D106" s="866"/>
      <c r="E106" s="538" t="s">
        <v>1466</v>
      </c>
      <c r="F106" s="555">
        <v>1</v>
      </c>
      <c r="G106" s="596">
        <v>57.6</v>
      </c>
      <c r="H106" s="596"/>
      <c r="I106" s="596">
        <v>57.6</v>
      </c>
      <c r="J106" s="538" t="s">
        <v>57</v>
      </c>
      <c r="K106" s="538" t="s">
        <v>245</v>
      </c>
      <c r="L106" s="558">
        <v>42633</v>
      </c>
      <c r="M106" s="558"/>
      <c r="N106" s="725" t="s">
        <v>186</v>
      </c>
      <c r="O106" s="725"/>
      <c r="P106" s="725"/>
      <c r="Q106" s="558"/>
      <c r="R106" s="538"/>
      <c r="S106" s="538"/>
      <c r="T106" s="538" t="s">
        <v>186</v>
      </c>
      <c r="U106" s="681"/>
      <c r="V106" s="681"/>
      <c r="W106" s="728"/>
      <c r="X106" s="725"/>
      <c r="Y106" s="538"/>
    </row>
    <row r="107" spans="1:25" ht="141.75" hidden="1">
      <c r="A107" s="538" t="s">
        <v>1353</v>
      </c>
      <c r="B107" s="538" t="s">
        <v>1284</v>
      </c>
      <c r="C107" s="866"/>
      <c r="D107" s="866"/>
      <c r="E107" s="538" t="s">
        <v>247</v>
      </c>
      <c r="F107" s="555">
        <v>1</v>
      </c>
      <c r="G107" s="596">
        <v>137.19999999999999</v>
      </c>
      <c r="H107" s="596"/>
      <c r="I107" s="596">
        <v>199.2</v>
      </c>
      <c r="J107" s="538" t="s">
        <v>57</v>
      </c>
      <c r="K107" s="538" t="s">
        <v>248</v>
      </c>
      <c r="L107" s="558">
        <v>42633</v>
      </c>
      <c r="M107" s="558"/>
      <c r="N107" s="725" t="s">
        <v>246</v>
      </c>
      <c r="O107" s="725"/>
      <c r="P107" s="725"/>
      <c r="Q107" s="558"/>
      <c r="R107" s="538"/>
      <c r="S107" s="538"/>
      <c r="T107" s="538" t="s">
        <v>246</v>
      </c>
      <c r="U107" s="681"/>
      <c r="V107" s="681"/>
      <c r="W107" s="728"/>
      <c r="X107" s="725"/>
      <c r="Y107" s="538"/>
    </row>
    <row r="108" spans="1:25" ht="206.25" hidden="1">
      <c r="A108" s="538" t="s">
        <v>1371</v>
      </c>
      <c r="B108" s="538" t="s">
        <v>1284</v>
      </c>
      <c r="C108" s="866"/>
      <c r="D108" s="866"/>
      <c r="E108" s="538" t="s">
        <v>1787</v>
      </c>
      <c r="F108" s="555">
        <v>1</v>
      </c>
      <c r="G108" s="596">
        <v>23.2</v>
      </c>
      <c r="H108" s="596"/>
      <c r="I108" s="596">
        <v>46.4</v>
      </c>
      <c r="J108" s="538"/>
      <c r="K108" s="538"/>
      <c r="L108" s="558"/>
      <c r="M108" s="558"/>
      <c r="N108" s="725" t="s">
        <v>1525</v>
      </c>
      <c r="O108" s="725"/>
      <c r="P108" s="725"/>
      <c r="Q108" s="558"/>
      <c r="R108" s="538"/>
      <c r="S108" s="538"/>
      <c r="T108" s="538" t="s">
        <v>1525</v>
      </c>
      <c r="U108" s="681"/>
      <c r="V108" s="720" t="s">
        <v>1828</v>
      </c>
      <c r="W108" s="746"/>
      <c r="X108" s="720"/>
      <c r="Y108" s="538"/>
    </row>
    <row r="109" spans="1:25" ht="206.25" hidden="1">
      <c r="A109" s="538" t="s">
        <v>1372</v>
      </c>
      <c r="B109" s="538" t="s">
        <v>1284</v>
      </c>
      <c r="C109" s="866"/>
      <c r="D109" s="866"/>
      <c r="E109" s="538" t="s">
        <v>1788</v>
      </c>
      <c r="F109" s="555">
        <v>1</v>
      </c>
      <c r="G109" s="596">
        <v>57.7</v>
      </c>
      <c r="H109" s="596"/>
      <c r="I109" s="596">
        <v>57.7</v>
      </c>
      <c r="J109" s="538"/>
      <c r="K109" s="538"/>
      <c r="L109" s="558"/>
      <c r="M109" s="558"/>
      <c r="N109" s="725" t="s">
        <v>1524</v>
      </c>
      <c r="O109" s="725"/>
      <c r="P109" s="725"/>
      <c r="Q109" s="558"/>
      <c r="R109" s="538"/>
      <c r="S109" s="538"/>
      <c r="T109" s="538" t="s">
        <v>1524</v>
      </c>
      <c r="U109" s="681"/>
      <c r="V109" s="720" t="s">
        <v>1829</v>
      </c>
      <c r="W109" s="746"/>
      <c r="X109" s="720"/>
      <c r="Y109" s="538"/>
    </row>
    <row r="110" spans="1:25" ht="206.25" hidden="1">
      <c r="A110" s="538" t="s">
        <v>1373</v>
      </c>
      <c r="B110" s="538" t="s">
        <v>1284</v>
      </c>
      <c r="C110" s="866"/>
      <c r="D110" s="866"/>
      <c r="E110" s="538" t="s">
        <v>1789</v>
      </c>
      <c r="F110" s="555">
        <v>1</v>
      </c>
      <c r="G110" s="596">
        <v>59.3</v>
      </c>
      <c r="H110" s="596"/>
      <c r="I110" s="596">
        <v>59.3</v>
      </c>
      <c r="J110" s="538"/>
      <c r="K110" s="538"/>
      <c r="L110" s="558"/>
      <c r="M110" s="558"/>
      <c r="N110" s="725" t="s">
        <v>1458</v>
      </c>
      <c r="O110" s="725"/>
      <c r="P110" s="725"/>
      <c r="Q110" s="558"/>
      <c r="R110" s="538"/>
      <c r="S110" s="538"/>
      <c r="T110" s="538" t="s">
        <v>1458</v>
      </c>
      <c r="U110" s="681"/>
      <c r="V110" s="720" t="s">
        <v>1829</v>
      </c>
      <c r="W110" s="746"/>
      <c r="X110" s="720"/>
      <c r="Y110" s="538"/>
    </row>
    <row r="111" spans="1:25" s="511" customFormat="1" ht="40.5" hidden="1">
      <c r="A111" s="593" t="s">
        <v>820</v>
      </c>
      <c r="B111" s="593" t="s">
        <v>259</v>
      </c>
      <c r="C111" s="593"/>
      <c r="D111" s="593"/>
      <c r="E111" s="603" t="s">
        <v>1392</v>
      </c>
      <c r="F111" s="594">
        <f>SUM(F112:F113)</f>
        <v>2</v>
      </c>
      <c r="G111" s="595">
        <f>SUM(G112:G113)</f>
        <v>365.7</v>
      </c>
      <c r="H111" s="595"/>
      <c r="I111" s="595">
        <f>SUM(I112:I113)</f>
        <v>104.12</v>
      </c>
      <c r="J111" s="593">
        <f>COUNTIF(J112:J113,"x")</f>
        <v>1</v>
      </c>
      <c r="K111" s="615"/>
      <c r="L111" s="593"/>
      <c r="M111" s="593"/>
      <c r="N111" s="593"/>
      <c r="O111" s="593"/>
      <c r="P111" s="593"/>
      <c r="Q111" s="593"/>
      <c r="R111" s="593"/>
      <c r="S111" s="593"/>
      <c r="T111" s="593"/>
      <c r="U111" s="612"/>
      <c r="V111" s="612"/>
      <c r="W111" s="612"/>
      <c r="X111" s="612"/>
      <c r="Y111" s="612"/>
    </row>
    <row r="112" spans="1:25" ht="121.5" hidden="1">
      <c r="A112" s="538" t="s">
        <v>1354</v>
      </c>
      <c r="B112" s="538" t="s">
        <v>259</v>
      </c>
      <c r="C112" s="866"/>
      <c r="D112" s="866"/>
      <c r="E112" s="538" t="s">
        <v>1474</v>
      </c>
      <c r="F112" s="555">
        <v>1</v>
      </c>
      <c r="G112" s="596">
        <v>50</v>
      </c>
      <c r="H112" s="596"/>
      <c r="I112" s="596">
        <v>50</v>
      </c>
      <c r="J112" s="538"/>
      <c r="K112" s="538"/>
      <c r="L112" s="538"/>
      <c r="M112" s="725"/>
      <c r="N112" s="725" t="s">
        <v>1473</v>
      </c>
      <c r="O112" s="725"/>
      <c r="P112" s="725"/>
      <c r="Q112" s="725"/>
      <c r="R112" s="538"/>
      <c r="S112" s="538"/>
      <c r="T112" s="538" t="s">
        <v>1473</v>
      </c>
      <c r="U112" s="681"/>
      <c r="V112" s="681"/>
      <c r="W112" s="728"/>
      <c r="X112" s="725"/>
      <c r="Y112" s="538"/>
    </row>
    <row r="113" spans="1:25" ht="101.25" hidden="1">
      <c r="A113" s="538" t="s">
        <v>1355</v>
      </c>
      <c r="B113" s="538" t="s">
        <v>259</v>
      </c>
      <c r="C113" s="866"/>
      <c r="D113" s="866"/>
      <c r="E113" s="538" t="s">
        <v>1761</v>
      </c>
      <c r="F113" s="555">
        <v>1</v>
      </c>
      <c r="G113" s="596">
        <v>315.7</v>
      </c>
      <c r="H113" s="596"/>
      <c r="I113" s="596">
        <v>54.12</v>
      </c>
      <c r="J113" s="538" t="s">
        <v>57</v>
      </c>
      <c r="K113" s="538" t="s">
        <v>270</v>
      </c>
      <c r="L113" s="538" t="s">
        <v>79</v>
      </c>
      <c r="M113" s="725"/>
      <c r="N113" s="570" t="s">
        <v>1762</v>
      </c>
      <c r="O113" s="725"/>
      <c r="P113" s="725"/>
      <c r="Q113" s="725"/>
      <c r="R113" s="538"/>
      <c r="S113" s="538"/>
      <c r="T113" s="570" t="s">
        <v>1762</v>
      </c>
      <c r="U113" s="613"/>
      <c r="V113" s="613"/>
      <c r="W113" s="613"/>
      <c r="X113" s="613"/>
      <c r="Y113" s="613"/>
    </row>
    <row r="114" spans="1:25" s="511" customFormat="1" ht="40.5" hidden="1">
      <c r="A114" s="593" t="s">
        <v>822</v>
      </c>
      <c r="B114" s="593" t="s">
        <v>272</v>
      </c>
      <c r="C114" s="593"/>
      <c r="D114" s="593"/>
      <c r="E114" s="603" t="s">
        <v>1392</v>
      </c>
      <c r="F114" s="594">
        <f>SUM(F115:F116)</f>
        <v>2</v>
      </c>
      <c r="G114" s="595">
        <f>SUM(G115:G116)</f>
        <v>1194.2</v>
      </c>
      <c r="H114" s="595"/>
      <c r="I114" s="595">
        <f>SUM(I115:I116)</f>
        <v>2687.49</v>
      </c>
      <c r="J114" s="593">
        <f>COUNTIF(J115:J116,"x")</f>
        <v>1</v>
      </c>
      <c r="K114" s="593"/>
      <c r="L114" s="593"/>
      <c r="M114" s="593"/>
      <c r="N114" s="593"/>
      <c r="O114" s="593"/>
      <c r="P114" s="593"/>
      <c r="Q114" s="593"/>
      <c r="R114" s="593"/>
      <c r="S114" s="593"/>
      <c r="T114" s="593"/>
      <c r="U114" s="612"/>
      <c r="V114" s="612"/>
      <c r="W114" s="612"/>
      <c r="X114" s="612"/>
      <c r="Y114" s="612"/>
    </row>
    <row r="115" spans="1:25" ht="121.5" hidden="1">
      <c r="A115" s="538" t="s">
        <v>1357</v>
      </c>
      <c r="B115" s="538" t="s">
        <v>273</v>
      </c>
      <c r="C115" s="866"/>
      <c r="D115" s="866"/>
      <c r="E115" s="538" t="s">
        <v>280</v>
      </c>
      <c r="F115" s="555">
        <v>1</v>
      </c>
      <c r="G115" s="609">
        <v>1038.4000000000001</v>
      </c>
      <c r="H115" s="609"/>
      <c r="I115" s="596">
        <v>2617.4899999999998</v>
      </c>
      <c r="J115" s="538"/>
      <c r="K115" s="538"/>
      <c r="L115" s="538"/>
      <c r="M115" s="725"/>
      <c r="N115" s="725" t="s">
        <v>279</v>
      </c>
      <c r="O115" s="725"/>
      <c r="P115" s="725"/>
      <c r="Q115" s="725"/>
      <c r="R115" s="538"/>
      <c r="S115" s="538"/>
      <c r="T115" s="538" t="s">
        <v>279</v>
      </c>
      <c r="U115" s="681"/>
      <c r="V115" s="681"/>
      <c r="W115" s="728"/>
      <c r="X115" s="725"/>
      <c r="Y115" s="538"/>
    </row>
    <row r="116" spans="1:25" ht="60.75" hidden="1">
      <c r="A116" s="538" t="s">
        <v>1358</v>
      </c>
      <c r="B116" s="538" t="s">
        <v>273</v>
      </c>
      <c r="C116" s="866"/>
      <c r="D116" s="866"/>
      <c r="E116" s="538" t="s">
        <v>283</v>
      </c>
      <c r="F116" s="555">
        <v>1</v>
      </c>
      <c r="G116" s="596">
        <v>155.80000000000001</v>
      </c>
      <c r="H116" s="596"/>
      <c r="I116" s="596">
        <v>70</v>
      </c>
      <c r="J116" s="538" t="s">
        <v>57</v>
      </c>
      <c r="K116" s="538" t="s">
        <v>274</v>
      </c>
      <c r="L116" s="538" t="s">
        <v>79</v>
      </c>
      <c r="M116" s="725"/>
      <c r="N116" s="725" t="s">
        <v>282</v>
      </c>
      <c r="O116" s="725"/>
      <c r="P116" s="725"/>
      <c r="Q116" s="725"/>
      <c r="R116" s="538"/>
      <c r="S116" s="538"/>
      <c r="T116" s="538" t="s">
        <v>282</v>
      </c>
      <c r="U116" s="681"/>
      <c r="V116" s="681"/>
      <c r="W116" s="728"/>
      <c r="X116" s="725"/>
      <c r="Y116" s="538"/>
    </row>
    <row r="117" spans="1:25" s="511" customFormat="1" ht="40.5" hidden="1">
      <c r="A117" s="593" t="s">
        <v>824</v>
      </c>
      <c r="B117" s="593" t="s">
        <v>285</v>
      </c>
      <c r="C117" s="593"/>
      <c r="D117" s="593"/>
      <c r="E117" s="603" t="s">
        <v>1391</v>
      </c>
      <c r="F117" s="594">
        <f>+F118</f>
        <v>1</v>
      </c>
      <c r="G117" s="595">
        <f>+G118</f>
        <v>192.9</v>
      </c>
      <c r="H117" s="595"/>
      <c r="I117" s="595">
        <f>+I118</f>
        <v>85.72</v>
      </c>
      <c r="J117" s="593">
        <f>COUNTIF(J118,"x")</f>
        <v>1</v>
      </c>
      <c r="K117" s="603"/>
      <c r="L117" s="593"/>
      <c r="M117" s="593"/>
      <c r="N117" s="593"/>
      <c r="O117" s="593"/>
      <c r="P117" s="593"/>
      <c r="Q117" s="593"/>
      <c r="R117" s="593"/>
      <c r="S117" s="593"/>
      <c r="T117" s="593"/>
      <c r="U117" s="612"/>
      <c r="V117" s="612"/>
      <c r="W117" s="612"/>
      <c r="X117" s="612"/>
      <c r="Y117" s="612"/>
    </row>
    <row r="118" spans="1:25" ht="81" hidden="1">
      <c r="A118" s="538" t="s">
        <v>1360</v>
      </c>
      <c r="B118" s="538" t="s">
        <v>285</v>
      </c>
      <c r="C118" s="866"/>
      <c r="D118" s="866"/>
      <c r="E118" s="538" t="s">
        <v>289</v>
      </c>
      <c r="F118" s="555">
        <v>1</v>
      </c>
      <c r="G118" s="596">
        <v>192.9</v>
      </c>
      <c r="H118" s="596"/>
      <c r="I118" s="596">
        <v>85.72</v>
      </c>
      <c r="J118" s="538" t="s">
        <v>57</v>
      </c>
      <c r="K118" s="538" t="s">
        <v>290</v>
      </c>
      <c r="L118" s="538" t="s">
        <v>79</v>
      </c>
      <c r="M118" s="725"/>
      <c r="N118" s="725" t="s">
        <v>1475</v>
      </c>
      <c r="O118" s="725"/>
      <c r="P118" s="725"/>
      <c r="Q118" s="725"/>
      <c r="R118" s="538"/>
      <c r="S118" s="538"/>
      <c r="T118" s="538" t="s">
        <v>1475</v>
      </c>
      <c r="U118" s="681"/>
      <c r="V118" s="681"/>
      <c r="W118" s="728"/>
      <c r="X118" s="725"/>
      <c r="Y118" s="538"/>
    </row>
    <row r="119" spans="1:25" s="511" customFormat="1" ht="40.5" hidden="1">
      <c r="A119" s="593" t="s">
        <v>578</v>
      </c>
      <c r="B119" s="593" t="s">
        <v>292</v>
      </c>
      <c r="C119" s="593"/>
      <c r="D119" s="593"/>
      <c r="E119" s="603" t="s">
        <v>1385</v>
      </c>
      <c r="F119" s="594">
        <f>SUM(F120:F125)</f>
        <v>6</v>
      </c>
      <c r="G119" s="595">
        <f>SUM(G120:G125)</f>
        <v>2856.2</v>
      </c>
      <c r="H119" s="595"/>
      <c r="I119" s="595">
        <f>SUM(I120:I125)</f>
        <v>964.05000000000007</v>
      </c>
      <c r="J119" s="593">
        <f>COUNTIF(J120:J125,"x")</f>
        <v>1</v>
      </c>
      <c r="K119" s="593"/>
      <c r="L119" s="593"/>
      <c r="M119" s="593"/>
      <c r="N119" s="593"/>
      <c r="O119" s="593"/>
      <c r="P119" s="593"/>
      <c r="Q119" s="593"/>
      <c r="R119" s="593"/>
      <c r="S119" s="593"/>
      <c r="T119" s="593"/>
      <c r="U119" s="612"/>
      <c r="V119" s="612"/>
      <c r="W119" s="612"/>
      <c r="X119" s="612"/>
      <c r="Y119" s="612"/>
    </row>
    <row r="120" spans="1:25" ht="182.25" hidden="1">
      <c r="A120" s="538" t="s">
        <v>579</v>
      </c>
      <c r="B120" s="538" t="s">
        <v>292</v>
      </c>
      <c r="C120" s="866"/>
      <c r="D120" s="866"/>
      <c r="E120" s="538" t="s">
        <v>1790</v>
      </c>
      <c r="F120" s="555">
        <v>1</v>
      </c>
      <c r="G120" s="596">
        <v>352.8</v>
      </c>
      <c r="H120" s="596"/>
      <c r="I120" s="596">
        <v>797.85</v>
      </c>
      <c r="J120" s="538"/>
      <c r="K120" s="538"/>
      <c r="L120" s="538"/>
      <c r="M120" s="725"/>
      <c r="N120" s="725" t="s">
        <v>1436</v>
      </c>
      <c r="O120" s="725"/>
      <c r="P120" s="725"/>
      <c r="Q120" s="725"/>
      <c r="R120" s="538"/>
      <c r="S120" s="538"/>
      <c r="T120" s="538" t="s">
        <v>1436</v>
      </c>
      <c r="U120" s="681"/>
      <c r="V120" s="681"/>
      <c r="W120" s="728"/>
      <c r="X120" s="725"/>
      <c r="Y120" s="538"/>
    </row>
    <row r="121" spans="1:25" ht="222.75" hidden="1">
      <c r="A121" s="538" t="s">
        <v>1374</v>
      </c>
      <c r="B121" s="538" t="s">
        <v>292</v>
      </c>
      <c r="C121" s="866"/>
      <c r="D121" s="866"/>
      <c r="E121" s="554" t="s">
        <v>1801</v>
      </c>
      <c r="F121" s="555">
        <v>1</v>
      </c>
      <c r="G121" s="596">
        <v>60</v>
      </c>
      <c r="H121" s="596"/>
      <c r="I121" s="596">
        <v>60</v>
      </c>
      <c r="J121" s="538"/>
      <c r="K121" s="538"/>
      <c r="L121" s="538"/>
      <c r="M121" s="725"/>
      <c r="N121" s="725" t="s">
        <v>1476</v>
      </c>
      <c r="O121" s="725"/>
      <c r="P121" s="725"/>
      <c r="Q121" s="725"/>
      <c r="R121" s="538"/>
      <c r="S121" s="538"/>
      <c r="T121" s="538" t="s">
        <v>1476</v>
      </c>
      <c r="U121" s="681"/>
      <c r="V121" s="681"/>
      <c r="W121" s="728"/>
      <c r="X121" s="725"/>
      <c r="Y121" s="538"/>
    </row>
    <row r="122" spans="1:25" ht="222.75" hidden="1">
      <c r="A122" s="538" t="s">
        <v>1362</v>
      </c>
      <c r="B122" s="538" t="s">
        <v>292</v>
      </c>
      <c r="C122" s="866"/>
      <c r="D122" s="866"/>
      <c r="E122" s="538" t="s">
        <v>1791</v>
      </c>
      <c r="F122" s="555">
        <v>1</v>
      </c>
      <c r="G122" s="596">
        <v>60</v>
      </c>
      <c r="H122" s="596"/>
      <c r="I122" s="596">
        <v>60</v>
      </c>
      <c r="J122" s="538"/>
      <c r="K122" s="538"/>
      <c r="L122" s="538"/>
      <c r="M122" s="725"/>
      <c r="N122" s="725" t="s">
        <v>1477</v>
      </c>
      <c r="O122" s="725"/>
      <c r="P122" s="725"/>
      <c r="Q122" s="725"/>
      <c r="R122" s="538"/>
      <c r="S122" s="538"/>
      <c r="T122" s="538" t="s">
        <v>1477</v>
      </c>
      <c r="U122" s="559"/>
      <c r="V122" s="559"/>
      <c r="W122" s="559"/>
      <c r="X122" s="559"/>
      <c r="Y122" s="613"/>
    </row>
    <row r="123" spans="1:25" s="511" customFormat="1" ht="101.25" hidden="1">
      <c r="A123" s="538" t="s">
        <v>1363</v>
      </c>
      <c r="B123" s="538" t="s">
        <v>292</v>
      </c>
      <c r="C123" s="866"/>
      <c r="D123" s="866"/>
      <c r="E123" s="554" t="s">
        <v>1797</v>
      </c>
      <c r="F123" s="555">
        <v>1</v>
      </c>
      <c r="G123" s="596">
        <v>46.2</v>
      </c>
      <c r="H123" s="596"/>
      <c r="I123" s="596">
        <v>46.2</v>
      </c>
      <c r="J123" s="538" t="s">
        <v>57</v>
      </c>
      <c r="K123" s="538" t="s">
        <v>307</v>
      </c>
      <c r="L123" s="558">
        <v>42633</v>
      </c>
      <c r="M123" s="558"/>
      <c r="N123" s="725" t="s">
        <v>1780</v>
      </c>
      <c r="O123" s="593"/>
      <c r="P123" s="593"/>
      <c r="Q123" s="558"/>
      <c r="R123" s="593"/>
      <c r="S123" s="593"/>
      <c r="T123" s="538" t="s">
        <v>1780</v>
      </c>
      <c r="U123" s="559"/>
      <c r="V123" s="559"/>
      <c r="W123" s="559"/>
      <c r="X123" s="559"/>
      <c r="Y123" s="613"/>
    </row>
    <row r="124" spans="1:25" ht="101.25" hidden="1">
      <c r="A124" s="538" t="s">
        <v>1364</v>
      </c>
      <c r="B124" s="538" t="s">
        <v>292</v>
      </c>
      <c r="C124" s="866"/>
      <c r="D124" s="866"/>
      <c r="E124" s="538" t="s">
        <v>308</v>
      </c>
      <c r="F124" s="555">
        <v>1</v>
      </c>
      <c r="G124" s="596">
        <v>809.7</v>
      </c>
      <c r="H124" s="596"/>
      <c r="I124" s="596">
        <v>0</v>
      </c>
      <c r="J124" s="538"/>
      <c r="K124" s="538"/>
      <c r="L124" s="538"/>
      <c r="M124" s="725"/>
      <c r="N124" s="725" t="s">
        <v>1480</v>
      </c>
      <c r="O124" s="725"/>
      <c r="P124" s="725"/>
      <c r="Q124" s="725"/>
      <c r="R124" s="538"/>
      <c r="S124" s="538"/>
      <c r="T124" s="538" t="s">
        <v>1480</v>
      </c>
      <c r="U124" s="681"/>
      <c r="V124" s="681"/>
      <c r="W124" s="728"/>
      <c r="X124" s="725"/>
      <c r="Y124" s="538"/>
    </row>
    <row r="125" spans="1:25" ht="101.25" hidden="1">
      <c r="A125" s="538" t="s">
        <v>1375</v>
      </c>
      <c r="B125" s="538" t="s">
        <v>292</v>
      </c>
      <c r="C125" s="866"/>
      <c r="D125" s="866"/>
      <c r="E125" s="538" t="s">
        <v>314</v>
      </c>
      <c r="F125" s="555">
        <v>1</v>
      </c>
      <c r="G125" s="596">
        <v>1527.5</v>
      </c>
      <c r="H125" s="596"/>
      <c r="I125" s="596">
        <v>0</v>
      </c>
      <c r="J125" s="538"/>
      <c r="K125" s="538"/>
      <c r="L125" s="538"/>
      <c r="M125" s="725"/>
      <c r="N125" s="725" t="s">
        <v>1480</v>
      </c>
      <c r="O125" s="725"/>
      <c r="P125" s="725"/>
      <c r="Q125" s="725"/>
      <c r="R125" s="538"/>
      <c r="S125" s="538"/>
      <c r="T125" s="538" t="s">
        <v>1480</v>
      </c>
      <c r="U125" s="681"/>
      <c r="V125" s="681"/>
      <c r="W125" s="728"/>
      <c r="X125" s="725"/>
      <c r="Y125" s="538"/>
    </row>
    <row r="126" spans="1:25" s="511" customFormat="1" ht="20.25" hidden="1">
      <c r="A126" s="562" t="s">
        <v>317</v>
      </c>
      <c r="B126" s="562" t="s">
        <v>318</v>
      </c>
      <c r="C126" s="562"/>
      <c r="D126" s="562"/>
      <c r="E126" s="563" t="s">
        <v>1758</v>
      </c>
      <c r="F126" s="564">
        <f>+F127+F145+F150</f>
        <v>19</v>
      </c>
      <c r="G126" s="565">
        <f>+G127+G145+G150</f>
        <v>124732.30000000002</v>
      </c>
      <c r="H126" s="565"/>
      <c r="I126" s="565">
        <f>+I127+I145+I150</f>
        <v>90475.420000000013</v>
      </c>
      <c r="J126" s="564">
        <f>+J127+J145+J150</f>
        <v>4</v>
      </c>
      <c r="K126" s="566"/>
      <c r="L126" s="566"/>
      <c r="M126" s="566"/>
      <c r="N126" s="562"/>
      <c r="O126" s="566"/>
      <c r="P126" s="567"/>
      <c r="Q126" s="566"/>
      <c r="R126" s="566"/>
      <c r="S126" s="567"/>
      <c r="T126" s="562"/>
      <c r="U126" s="562"/>
      <c r="V126" s="562"/>
      <c r="W126" s="562"/>
      <c r="X126" s="562"/>
      <c r="Y126" s="562"/>
    </row>
    <row r="127" spans="1:25" s="511" customFormat="1" ht="20.25" hidden="1">
      <c r="A127" s="593">
        <v>1</v>
      </c>
      <c r="B127" s="593" t="s">
        <v>319</v>
      </c>
      <c r="C127" s="593"/>
      <c r="D127" s="593"/>
      <c r="E127" s="603" t="s">
        <v>1393</v>
      </c>
      <c r="F127" s="594">
        <f>+F128+F133+F138+F142</f>
        <v>13</v>
      </c>
      <c r="G127" s="616">
        <f>+G128+G133+G138+G142</f>
        <v>111446.70000000001</v>
      </c>
      <c r="H127" s="616"/>
      <c r="I127" s="616">
        <f>+I128+I133+I138+I142</f>
        <v>85299.430000000008</v>
      </c>
      <c r="J127" s="661">
        <f>+J128+J133+J138+J142</f>
        <v>3</v>
      </c>
      <c r="K127" s="600"/>
      <c r="L127" s="600"/>
      <c r="M127" s="600"/>
      <c r="N127" s="593"/>
      <c r="O127" s="600"/>
      <c r="P127" s="600"/>
      <c r="Q127" s="600"/>
      <c r="R127" s="600"/>
      <c r="S127" s="600"/>
      <c r="T127" s="593"/>
      <c r="U127" s="612"/>
      <c r="V127" s="612"/>
      <c r="W127" s="612"/>
      <c r="X127" s="612"/>
      <c r="Y127" s="568"/>
    </row>
    <row r="128" spans="1:25" s="511" customFormat="1" ht="20.25" hidden="1">
      <c r="A128" s="593" t="s">
        <v>52</v>
      </c>
      <c r="B128" s="593" t="s">
        <v>320</v>
      </c>
      <c r="C128" s="593"/>
      <c r="D128" s="593"/>
      <c r="E128" s="603" t="s">
        <v>1390</v>
      </c>
      <c r="F128" s="594">
        <f>SUM(F129:F132)</f>
        <v>4</v>
      </c>
      <c r="G128" s="595">
        <f>SUM(G129:G132)</f>
        <v>17877.900000000001</v>
      </c>
      <c r="H128" s="595"/>
      <c r="I128" s="595">
        <f>SUM(I129:I132)</f>
        <v>19157.419999999998</v>
      </c>
      <c r="J128" s="604">
        <f>SUM(J129:J132)</f>
        <v>0</v>
      </c>
      <c r="K128" s="593"/>
      <c r="L128" s="593"/>
      <c r="M128" s="593"/>
      <c r="N128" s="593"/>
      <c r="O128" s="593"/>
      <c r="P128" s="593"/>
      <c r="Q128" s="593"/>
      <c r="R128" s="593"/>
      <c r="S128" s="593"/>
      <c r="T128" s="593"/>
      <c r="U128" s="612"/>
      <c r="V128" s="612"/>
      <c r="W128" s="612"/>
      <c r="X128" s="612"/>
      <c r="Y128" s="612"/>
    </row>
    <row r="129" spans="1:25" ht="79.5" hidden="1" customHeight="1">
      <c r="A129" s="538" t="s">
        <v>54</v>
      </c>
      <c r="B129" s="538" t="s">
        <v>1266</v>
      </c>
      <c r="C129" s="866"/>
      <c r="D129" s="866"/>
      <c r="E129" s="538" t="s">
        <v>398</v>
      </c>
      <c r="F129" s="555">
        <v>1</v>
      </c>
      <c r="G129" s="596">
        <v>3008.6</v>
      </c>
      <c r="H129" s="596"/>
      <c r="I129" s="596">
        <v>3636</v>
      </c>
      <c r="J129" s="538"/>
      <c r="K129" s="538"/>
      <c r="L129" s="538"/>
      <c r="M129" s="725"/>
      <c r="N129" s="725" t="s">
        <v>1594</v>
      </c>
      <c r="O129" s="725"/>
      <c r="P129" s="725"/>
      <c r="Q129" s="725"/>
      <c r="R129" s="538"/>
      <c r="S129" s="538"/>
      <c r="T129" s="538" t="s">
        <v>1594</v>
      </c>
      <c r="U129" s="681"/>
      <c r="V129" s="681"/>
      <c r="W129" s="728"/>
      <c r="X129" s="725"/>
      <c r="Y129" s="538"/>
    </row>
    <row r="130" spans="1:25" ht="172.5" hidden="1" customHeight="1">
      <c r="A130" s="538" t="s">
        <v>65</v>
      </c>
      <c r="B130" s="538" t="s">
        <v>1293</v>
      </c>
      <c r="C130" s="866"/>
      <c r="D130" s="866"/>
      <c r="E130" s="538" t="s">
        <v>1792</v>
      </c>
      <c r="F130" s="555">
        <v>1</v>
      </c>
      <c r="G130" s="596">
        <v>5502.3</v>
      </c>
      <c r="H130" s="596"/>
      <c r="I130" s="596">
        <v>5103.42</v>
      </c>
      <c r="J130" s="538"/>
      <c r="K130" s="538"/>
      <c r="L130" s="538"/>
      <c r="M130" s="725"/>
      <c r="N130" s="725" t="s">
        <v>1233</v>
      </c>
      <c r="O130" s="725"/>
      <c r="P130" s="725"/>
      <c r="Q130" s="725"/>
      <c r="R130" s="538"/>
      <c r="S130" s="538"/>
      <c r="T130" s="538" t="s">
        <v>1233</v>
      </c>
      <c r="U130" s="681"/>
      <c r="V130" s="720" t="s">
        <v>1823</v>
      </c>
      <c r="W130" s="746"/>
      <c r="X130" s="720"/>
      <c r="Y130" s="538"/>
    </row>
    <row r="131" spans="1:25" ht="81" hidden="1">
      <c r="A131" s="538" t="s">
        <v>74</v>
      </c>
      <c r="B131" s="538" t="s">
        <v>1265</v>
      </c>
      <c r="C131" s="866"/>
      <c r="D131" s="866"/>
      <c r="E131" s="538" t="s">
        <v>392</v>
      </c>
      <c r="F131" s="555">
        <v>1</v>
      </c>
      <c r="G131" s="596">
        <v>2002</v>
      </c>
      <c r="H131" s="596"/>
      <c r="I131" s="596">
        <v>3636</v>
      </c>
      <c r="J131" s="538"/>
      <c r="K131" s="538"/>
      <c r="L131" s="538"/>
      <c r="M131" s="725"/>
      <c r="N131" s="725" t="s">
        <v>1265</v>
      </c>
      <c r="O131" s="725"/>
      <c r="P131" s="725"/>
      <c r="Q131" s="725"/>
      <c r="R131" s="538"/>
      <c r="S131" s="538"/>
      <c r="T131" s="538" t="s">
        <v>1265</v>
      </c>
      <c r="U131" s="681"/>
      <c r="V131" s="681"/>
      <c r="W131" s="728"/>
      <c r="X131" s="725"/>
      <c r="Y131" s="538"/>
    </row>
    <row r="132" spans="1:25" ht="101.25" hidden="1">
      <c r="A132" s="538" t="s">
        <v>78</v>
      </c>
      <c r="B132" s="538" t="s">
        <v>402</v>
      </c>
      <c r="C132" s="866"/>
      <c r="D132" s="866"/>
      <c r="E132" s="538" t="s">
        <v>403</v>
      </c>
      <c r="F132" s="555">
        <v>1</v>
      </c>
      <c r="G132" s="596">
        <v>7365</v>
      </c>
      <c r="H132" s="596"/>
      <c r="I132" s="596">
        <v>6782</v>
      </c>
      <c r="J132" s="538"/>
      <c r="K132" s="538"/>
      <c r="L132" s="538"/>
      <c r="M132" s="725"/>
      <c r="N132" s="725" t="s">
        <v>402</v>
      </c>
      <c r="O132" s="725"/>
      <c r="P132" s="725"/>
      <c r="Q132" s="725"/>
      <c r="R132" s="538"/>
      <c r="S132" s="538"/>
      <c r="T132" s="538" t="s">
        <v>402</v>
      </c>
      <c r="U132" s="681"/>
      <c r="V132" s="681"/>
      <c r="W132" s="728"/>
      <c r="X132" s="725"/>
      <c r="Y132" s="538"/>
    </row>
    <row r="133" spans="1:25" s="511" customFormat="1" ht="20.25" hidden="1">
      <c r="A133" s="593" t="s">
        <v>106</v>
      </c>
      <c r="B133" s="593" t="s">
        <v>406</v>
      </c>
      <c r="C133" s="593"/>
      <c r="D133" s="593"/>
      <c r="E133" s="603" t="s">
        <v>1390</v>
      </c>
      <c r="F133" s="594">
        <f>SUM(F134:F137)</f>
        <v>4</v>
      </c>
      <c r="G133" s="595">
        <f>SUM(G134:G137)</f>
        <v>43402</v>
      </c>
      <c r="H133" s="595"/>
      <c r="I133" s="595">
        <f>SUM(I134:I137)</f>
        <v>35883.9</v>
      </c>
      <c r="J133" s="617">
        <f>COUNTIF(J134:J137,"x")</f>
        <v>0</v>
      </c>
      <c r="K133" s="593"/>
      <c r="L133" s="593"/>
      <c r="M133" s="593"/>
      <c r="N133" s="593"/>
      <c r="O133" s="593"/>
      <c r="P133" s="593"/>
      <c r="Q133" s="593"/>
      <c r="R133" s="593"/>
      <c r="S133" s="593"/>
      <c r="T133" s="593"/>
      <c r="U133" s="612"/>
      <c r="V133" s="612"/>
      <c r="W133" s="612"/>
      <c r="X133" s="612"/>
      <c r="Y133" s="612"/>
    </row>
    <row r="134" spans="1:25" ht="125.25" hidden="1">
      <c r="A134" s="538" t="s">
        <v>108</v>
      </c>
      <c r="B134" s="538" t="s">
        <v>1280</v>
      </c>
      <c r="C134" s="866"/>
      <c r="D134" s="866"/>
      <c r="E134" s="538" t="s">
        <v>1793</v>
      </c>
      <c r="F134" s="555">
        <v>1</v>
      </c>
      <c r="G134" s="596">
        <v>10860</v>
      </c>
      <c r="H134" s="596" t="s">
        <v>1840</v>
      </c>
      <c r="I134" s="596">
        <v>7717.9</v>
      </c>
      <c r="J134" s="538"/>
      <c r="K134" s="538"/>
      <c r="L134" s="538"/>
      <c r="M134" s="744" t="s">
        <v>1841</v>
      </c>
      <c r="N134" s="725" t="s">
        <v>1280</v>
      </c>
      <c r="O134" s="725"/>
      <c r="P134" s="725"/>
      <c r="Q134" s="725"/>
      <c r="R134" s="538"/>
      <c r="S134" s="538"/>
      <c r="T134" s="538" t="s">
        <v>1280</v>
      </c>
      <c r="U134" s="681"/>
      <c r="V134" s="711" t="s">
        <v>1823</v>
      </c>
      <c r="W134" s="732" t="s">
        <v>1842</v>
      </c>
      <c r="X134" s="711"/>
      <c r="Y134" s="538"/>
    </row>
    <row r="135" spans="1:25" ht="82.5" hidden="1">
      <c r="A135" s="538" t="s">
        <v>155</v>
      </c>
      <c r="B135" s="538" t="s">
        <v>1277</v>
      </c>
      <c r="C135" s="866"/>
      <c r="D135" s="866"/>
      <c r="E135" s="538" t="s">
        <v>448</v>
      </c>
      <c r="F135" s="555">
        <v>1</v>
      </c>
      <c r="G135" s="596">
        <v>11747</v>
      </c>
      <c r="H135" s="596"/>
      <c r="I135" s="596">
        <v>8356</v>
      </c>
      <c r="J135" s="538"/>
      <c r="K135" s="538"/>
      <c r="L135" s="538"/>
      <c r="M135" s="725"/>
      <c r="N135" s="725" t="s">
        <v>1277</v>
      </c>
      <c r="O135" s="725"/>
      <c r="P135" s="725"/>
      <c r="Q135" s="725"/>
      <c r="R135" s="538"/>
      <c r="S135" s="538"/>
      <c r="T135" s="538" t="s">
        <v>1277</v>
      </c>
      <c r="U135" s="681"/>
      <c r="V135" s="709" t="s">
        <v>1821</v>
      </c>
      <c r="W135" s="749"/>
      <c r="X135" s="709"/>
      <c r="Y135" s="538"/>
    </row>
    <row r="136" spans="1:25" ht="141.75" hidden="1">
      <c r="A136" s="538" t="s">
        <v>199</v>
      </c>
      <c r="B136" s="538" t="s">
        <v>1281</v>
      </c>
      <c r="C136" s="866"/>
      <c r="D136" s="866"/>
      <c r="E136" s="538" t="s">
        <v>460</v>
      </c>
      <c r="F136" s="555">
        <v>1</v>
      </c>
      <c r="G136" s="596">
        <v>7934</v>
      </c>
      <c r="H136" s="596"/>
      <c r="I136" s="596">
        <v>11850</v>
      </c>
      <c r="J136" s="538"/>
      <c r="K136" s="538"/>
      <c r="L136" s="558"/>
      <c r="M136" s="558"/>
      <c r="N136" s="725" t="s">
        <v>1281</v>
      </c>
      <c r="O136" s="725"/>
      <c r="P136" s="725"/>
      <c r="Q136" s="558"/>
      <c r="R136" s="538"/>
      <c r="S136" s="538"/>
      <c r="T136" s="538" t="s">
        <v>1281</v>
      </c>
      <c r="U136" s="681"/>
      <c r="V136" s="710" t="s">
        <v>1822</v>
      </c>
      <c r="W136" s="750"/>
      <c r="X136" s="710"/>
      <c r="Y136" s="538"/>
    </row>
    <row r="137" spans="1:25" ht="82.5" hidden="1">
      <c r="A137" s="538" t="s">
        <v>205</v>
      </c>
      <c r="B137" s="538" t="s">
        <v>1278</v>
      </c>
      <c r="C137" s="866"/>
      <c r="D137" s="866"/>
      <c r="E137" s="538" t="s">
        <v>451</v>
      </c>
      <c r="F137" s="555">
        <v>1</v>
      </c>
      <c r="G137" s="596">
        <v>12861</v>
      </c>
      <c r="H137" s="596"/>
      <c r="I137" s="596">
        <v>7960</v>
      </c>
      <c r="J137" s="538"/>
      <c r="K137" s="538"/>
      <c r="L137" s="538"/>
      <c r="M137" s="725"/>
      <c r="N137" s="725" t="s">
        <v>1278</v>
      </c>
      <c r="O137" s="725"/>
      <c r="P137" s="725"/>
      <c r="Q137" s="725"/>
      <c r="R137" s="538"/>
      <c r="S137" s="538"/>
      <c r="T137" s="538" t="s">
        <v>1278</v>
      </c>
      <c r="U137" s="681"/>
      <c r="V137" s="709" t="s">
        <v>1821</v>
      </c>
      <c r="W137" s="749"/>
      <c r="X137" s="709"/>
      <c r="Y137" s="538"/>
    </row>
    <row r="138" spans="1:25" s="511" customFormat="1" ht="40.5" hidden="1">
      <c r="A138" s="593" t="s">
        <v>463</v>
      </c>
      <c r="B138" s="593" t="s">
        <v>464</v>
      </c>
      <c r="C138" s="593"/>
      <c r="D138" s="593"/>
      <c r="E138" s="603" t="s">
        <v>1386</v>
      </c>
      <c r="F138" s="594">
        <f>SUM(F139:F141)</f>
        <v>3</v>
      </c>
      <c r="G138" s="595">
        <f>SUM(G139:G141)</f>
        <v>36399.699999999997</v>
      </c>
      <c r="H138" s="595"/>
      <c r="I138" s="595">
        <f>SUM(I139:I141)</f>
        <v>22696</v>
      </c>
      <c r="J138" s="593">
        <f>COUNTIF(J139:J141,"x")</f>
        <v>3</v>
      </c>
      <c r="K138" s="593"/>
      <c r="L138" s="593"/>
      <c r="M138" s="593"/>
      <c r="N138" s="593"/>
      <c r="O138" s="593"/>
      <c r="P138" s="593"/>
      <c r="Q138" s="593"/>
      <c r="R138" s="593"/>
      <c r="S138" s="593"/>
      <c r="T138" s="593"/>
      <c r="U138" s="612"/>
      <c r="V138" s="612"/>
      <c r="W138" s="612"/>
      <c r="X138" s="612"/>
      <c r="Y138" s="559"/>
    </row>
    <row r="139" spans="1:25" ht="101.25" hidden="1">
      <c r="A139" s="538" t="s">
        <v>465</v>
      </c>
      <c r="B139" s="538" t="s">
        <v>1282</v>
      </c>
      <c r="C139" s="866"/>
      <c r="D139" s="866"/>
      <c r="E139" s="538" t="s">
        <v>481</v>
      </c>
      <c r="F139" s="555">
        <v>1</v>
      </c>
      <c r="G139" s="596">
        <v>9423.1</v>
      </c>
      <c r="H139" s="596"/>
      <c r="I139" s="596">
        <v>5505.5</v>
      </c>
      <c r="J139" s="538" t="s">
        <v>57</v>
      </c>
      <c r="K139" s="538" t="s">
        <v>482</v>
      </c>
      <c r="L139" s="558">
        <v>41639</v>
      </c>
      <c r="M139" s="558"/>
      <c r="N139" s="725" t="s">
        <v>1282</v>
      </c>
      <c r="O139" s="725"/>
      <c r="P139" s="725"/>
      <c r="Q139" s="558"/>
      <c r="R139" s="538"/>
      <c r="S139" s="538"/>
      <c r="T139" s="538" t="s">
        <v>1282</v>
      </c>
      <c r="U139" s="681"/>
      <c r="V139" s="720" t="s">
        <v>1827</v>
      </c>
      <c r="W139" s="746"/>
      <c r="X139" s="720"/>
      <c r="Y139" s="538"/>
    </row>
    <row r="140" spans="1:25" ht="82.5" hidden="1">
      <c r="A140" s="538" t="s">
        <v>469</v>
      </c>
      <c r="B140" s="538" t="s">
        <v>1283</v>
      </c>
      <c r="C140" s="866"/>
      <c r="D140" s="866"/>
      <c r="E140" s="554" t="s">
        <v>1798</v>
      </c>
      <c r="F140" s="555">
        <v>1</v>
      </c>
      <c r="G140" s="596">
        <v>13993.3</v>
      </c>
      <c r="H140" s="596"/>
      <c r="I140" s="596">
        <v>7947.5</v>
      </c>
      <c r="J140" s="538" t="s">
        <v>57</v>
      </c>
      <c r="K140" s="538" t="s">
        <v>484</v>
      </c>
      <c r="L140" s="558">
        <v>41639</v>
      </c>
      <c r="M140" s="558"/>
      <c r="N140" s="725" t="s">
        <v>1283</v>
      </c>
      <c r="O140" s="725"/>
      <c r="P140" s="725"/>
      <c r="Q140" s="558"/>
      <c r="R140" s="538"/>
      <c r="S140" s="538"/>
      <c r="T140" s="538" t="s">
        <v>1283</v>
      </c>
      <c r="U140" s="681"/>
      <c r="V140" s="720" t="s">
        <v>1826</v>
      </c>
      <c r="W140" s="746"/>
      <c r="X140" s="720"/>
      <c r="Y140" s="538"/>
    </row>
    <row r="141" spans="1:25" ht="66" hidden="1">
      <c r="A141" s="538" t="s">
        <v>473</v>
      </c>
      <c r="B141" s="538" t="s">
        <v>443</v>
      </c>
      <c r="C141" s="866"/>
      <c r="D141" s="866"/>
      <c r="E141" s="554" t="s">
        <v>1799</v>
      </c>
      <c r="F141" s="555">
        <v>1</v>
      </c>
      <c r="G141" s="596">
        <v>12983.3</v>
      </c>
      <c r="H141" s="596"/>
      <c r="I141" s="596">
        <v>9243</v>
      </c>
      <c r="J141" s="538" t="s">
        <v>57</v>
      </c>
      <c r="K141" s="538" t="s">
        <v>485</v>
      </c>
      <c r="L141" s="558">
        <v>41639</v>
      </c>
      <c r="M141" s="558"/>
      <c r="N141" s="725" t="s">
        <v>443</v>
      </c>
      <c r="O141" s="725"/>
      <c r="P141" s="725"/>
      <c r="Q141" s="558"/>
      <c r="R141" s="538"/>
      <c r="S141" s="538"/>
      <c r="T141" s="538" t="s">
        <v>443</v>
      </c>
      <c r="U141" s="681"/>
      <c r="V141" s="720" t="s">
        <v>1825</v>
      </c>
      <c r="W141" s="746"/>
      <c r="X141" s="720"/>
      <c r="Y141" s="538"/>
    </row>
    <row r="142" spans="1:25" s="511" customFormat="1" ht="20.25" hidden="1">
      <c r="A142" s="593" t="s">
        <v>486</v>
      </c>
      <c r="B142" s="593" t="s">
        <v>487</v>
      </c>
      <c r="C142" s="593"/>
      <c r="D142" s="593"/>
      <c r="E142" s="603" t="s">
        <v>1392</v>
      </c>
      <c r="F142" s="594">
        <f>SUM(F143:F144)</f>
        <v>2</v>
      </c>
      <c r="G142" s="595">
        <f>SUM(G143:G144)</f>
        <v>13767.1</v>
      </c>
      <c r="H142" s="595"/>
      <c r="I142" s="595">
        <f>SUM(I143:I144)</f>
        <v>7562.11</v>
      </c>
      <c r="J142" s="619">
        <f>COUNTIF(J143:J144,"x")</f>
        <v>0</v>
      </c>
      <c r="K142" s="598"/>
      <c r="L142" s="598"/>
      <c r="M142" s="598"/>
      <c r="N142" s="593"/>
      <c r="O142" s="598"/>
      <c r="P142" s="593"/>
      <c r="Q142" s="598"/>
      <c r="R142" s="598"/>
      <c r="S142" s="593"/>
      <c r="T142" s="593"/>
      <c r="U142" s="612"/>
      <c r="V142" s="612"/>
      <c r="W142" s="612"/>
      <c r="X142" s="612"/>
      <c r="Y142" s="620"/>
    </row>
    <row r="143" spans="1:25" ht="121.5" hidden="1">
      <c r="A143" s="538" t="s">
        <v>488</v>
      </c>
      <c r="B143" s="906" t="s">
        <v>489</v>
      </c>
      <c r="C143" s="866"/>
      <c r="D143" s="866"/>
      <c r="E143" s="538" t="s">
        <v>494</v>
      </c>
      <c r="F143" s="555">
        <v>1</v>
      </c>
      <c r="G143" s="596">
        <v>5227.1000000000004</v>
      </c>
      <c r="H143" s="596"/>
      <c r="I143" s="596">
        <v>5655.49</v>
      </c>
      <c r="J143" s="538"/>
      <c r="K143" s="538"/>
      <c r="L143" s="538"/>
      <c r="M143" s="725"/>
      <c r="N143" s="725" t="s">
        <v>493</v>
      </c>
      <c r="O143" s="725"/>
      <c r="P143" s="725"/>
      <c r="Q143" s="725"/>
      <c r="R143" s="538"/>
      <c r="S143" s="538"/>
      <c r="T143" s="538" t="s">
        <v>493</v>
      </c>
      <c r="U143" s="681"/>
      <c r="V143" s="712" t="s">
        <v>1817</v>
      </c>
      <c r="W143" s="751"/>
      <c r="X143" s="712"/>
      <c r="Y143" s="538"/>
    </row>
    <row r="144" spans="1:25" ht="91.5" hidden="1" customHeight="1">
      <c r="A144" s="538" t="s">
        <v>492</v>
      </c>
      <c r="B144" s="906"/>
      <c r="C144" s="866"/>
      <c r="D144" s="866"/>
      <c r="E144" s="538" t="s">
        <v>491</v>
      </c>
      <c r="F144" s="555">
        <v>1</v>
      </c>
      <c r="G144" s="596">
        <v>8540</v>
      </c>
      <c r="H144" s="596"/>
      <c r="I144" s="596">
        <v>1906.62</v>
      </c>
      <c r="J144" s="538"/>
      <c r="K144" s="556"/>
      <c r="L144" s="556"/>
      <c r="M144" s="556"/>
      <c r="N144" s="725" t="s">
        <v>490</v>
      </c>
      <c r="O144" s="725"/>
      <c r="P144" s="725"/>
      <c r="Q144" s="556"/>
      <c r="R144" s="538"/>
      <c r="S144" s="538"/>
      <c r="T144" s="538" t="s">
        <v>490</v>
      </c>
      <c r="U144" s="681"/>
      <c r="V144" s="708" t="s">
        <v>1817</v>
      </c>
      <c r="W144" s="752"/>
      <c r="X144" s="708"/>
      <c r="Y144" s="538"/>
    </row>
    <row r="145" spans="1:25" s="511" customFormat="1" ht="20.25" hidden="1">
      <c r="A145" s="593">
        <v>2</v>
      </c>
      <c r="B145" s="593" t="s">
        <v>495</v>
      </c>
      <c r="C145" s="593"/>
      <c r="D145" s="593"/>
      <c r="E145" s="603" t="s">
        <v>1390</v>
      </c>
      <c r="F145" s="594">
        <f>SUM(F146:F149)</f>
        <v>4</v>
      </c>
      <c r="G145" s="595">
        <f>SUM(G146:G149)</f>
        <v>6421.5</v>
      </c>
      <c r="H145" s="595"/>
      <c r="I145" s="595">
        <f>SUM(I146:I149)</f>
        <v>3277.8900000000003</v>
      </c>
      <c r="J145" s="593">
        <f>COUNTIF(J146:J149,"x")</f>
        <v>1</v>
      </c>
      <c r="K145" s="621"/>
      <c r="L145" s="621"/>
      <c r="M145" s="621"/>
      <c r="N145" s="593"/>
      <c r="O145" s="621"/>
      <c r="P145" s="600"/>
      <c r="Q145" s="621"/>
      <c r="R145" s="621"/>
      <c r="S145" s="600"/>
      <c r="T145" s="593"/>
      <c r="U145" s="612"/>
      <c r="V145" s="612"/>
      <c r="W145" s="612"/>
      <c r="X145" s="612"/>
      <c r="Y145" s="568"/>
    </row>
    <row r="146" spans="1:25" ht="82.5" hidden="1">
      <c r="A146" s="538" t="s">
        <v>496</v>
      </c>
      <c r="B146" s="538" t="s">
        <v>502</v>
      </c>
      <c r="C146" s="866"/>
      <c r="D146" s="866"/>
      <c r="E146" s="554" t="s">
        <v>1800</v>
      </c>
      <c r="F146" s="555">
        <v>1</v>
      </c>
      <c r="G146" s="596">
        <v>5540.2</v>
      </c>
      <c r="H146" s="596"/>
      <c r="I146" s="618">
        <v>1393.5</v>
      </c>
      <c r="J146" s="538" t="s">
        <v>57</v>
      </c>
      <c r="K146" s="538" t="s">
        <v>503</v>
      </c>
      <c r="L146" s="534" t="s">
        <v>79</v>
      </c>
      <c r="M146" s="534"/>
      <c r="N146" s="725" t="s">
        <v>1781</v>
      </c>
      <c r="O146" s="725"/>
      <c r="P146" s="725"/>
      <c r="Q146" s="534"/>
      <c r="R146" s="538"/>
      <c r="S146" s="538"/>
      <c r="T146" s="538" t="s">
        <v>1781</v>
      </c>
      <c r="U146" s="559"/>
      <c r="V146" s="704" t="s">
        <v>1811</v>
      </c>
      <c r="W146" s="753"/>
      <c r="X146" s="734"/>
      <c r="Y146" s="559"/>
    </row>
    <row r="147" spans="1:25" ht="82.5" hidden="1">
      <c r="A147" s="538" t="s">
        <v>505</v>
      </c>
      <c r="B147" s="538" t="s">
        <v>502</v>
      </c>
      <c r="C147" s="866"/>
      <c r="D147" s="866"/>
      <c r="E147" s="538" t="s">
        <v>517</v>
      </c>
      <c r="F147" s="555">
        <v>1</v>
      </c>
      <c r="G147" s="596">
        <v>240</v>
      </c>
      <c r="H147" s="596"/>
      <c r="I147" s="618">
        <v>619.79999999999995</v>
      </c>
      <c r="J147" s="538"/>
      <c r="K147" s="538"/>
      <c r="L147" s="538"/>
      <c r="M147" s="725"/>
      <c r="N147" s="725" t="s">
        <v>1782</v>
      </c>
      <c r="O147" s="725"/>
      <c r="P147" s="725"/>
      <c r="Q147" s="725"/>
      <c r="R147" s="538"/>
      <c r="S147" s="538"/>
      <c r="T147" s="538" t="s">
        <v>1782</v>
      </c>
      <c r="U147" s="559"/>
      <c r="V147" s="720" t="s">
        <v>1819</v>
      </c>
      <c r="W147" s="745"/>
      <c r="X147" s="741"/>
      <c r="Y147" s="559"/>
    </row>
    <row r="148" spans="1:25" ht="82.5" hidden="1">
      <c r="A148" s="538" t="s">
        <v>812</v>
      </c>
      <c r="B148" s="538" t="s">
        <v>502</v>
      </c>
      <c r="C148" s="866"/>
      <c r="D148" s="866"/>
      <c r="E148" s="538" t="s">
        <v>523</v>
      </c>
      <c r="F148" s="555">
        <v>1</v>
      </c>
      <c r="G148" s="596">
        <v>276.3</v>
      </c>
      <c r="H148" s="596"/>
      <c r="I148" s="618">
        <v>591.96</v>
      </c>
      <c r="J148" s="538"/>
      <c r="K148" s="538"/>
      <c r="L148" s="538"/>
      <c r="M148" s="725"/>
      <c r="N148" s="725" t="s">
        <v>1783</v>
      </c>
      <c r="O148" s="725"/>
      <c r="P148" s="725"/>
      <c r="Q148" s="725"/>
      <c r="R148" s="538"/>
      <c r="S148" s="538"/>
      <c r="T148" s="538" t="s">
        <v>1783</v>
      </c>
      <c r="U148" s="559"/>
      <c r="V148" s="720" t="s">
        <v>1820</v>
      </c>
      <c r="W148" s="745"/>
      <c r="X148" s="741"/>
      <c r="Y148" s="559"/>
    </row>
    <row r="149" spans="1:25" ht="162" hidden="1">
      <c r="A149" s="538" t="s">
        <v>814</v>
      </c>
      <c r="B149" s="538" t="s">
        <v>502</v>
      </c>
      <c r="C149" s="866"/>
      <c r="D149" s="866"/>
      <c r="E149" s="538" t="s">
        <v>520</v>
      </c>
      <c r="F149" s="555">
        <v>1</v>
      </c>
      <c r="G149" s="596">
        <v>365</v>
      </c>
      <c r="H149" s="596"/>
      <c r="I149" s="618">
        <v>672.63</v>
      </c>
      <c r="J149" s="538"/>
      <c r="K149" s="538"/>
      <c r="L149" s="538"/>
      <c r="M149" s="725"/>
      <c r="N149" s="725" t="s">
        <v>1784</v>
      </c>
      <c r="O149" s="725"/>
      <c r="P149" s="725"/>
      <c r="Q149" s="725"/>
      <c r="R149" s="538"/>
      <c r="S149" s="538"/>
      <c r="T149" s="538" t="s">
        <v>1784</v>
      </c>
      <c r="U149" s="559"/>
      <c r="V149" s="720" t="s">
        <v>1818</v>
      </c>
      <c r="W149" s="745"/>
      <c r="X149" s="741"/>
      <c r="Y149" s="559"/>
    </row>
    <row r="150" spans="1:25" s="511" customFormat="1" ht="40.5" hidden="1">
      <c r="A150" s="593" t="s">
        <v>526</v>
      </c>
      <c r="B150" s="593" t="s">
        <v>527</v>
      </c>
      <c r="C150" s="593"/>
      <c r="D150" s="593"/>
      <c r="E150" s="603" t="s">
        <v>1392</v>
      </c>
      <c r="F150" s="594">
        <f>SUM(F151:F152)</f>
        <v>2</v>
      </c>
      <c r="G150" s="595">
        <f>SUM(G151:G152)</f>
        <v>6864.1</v>
      </c>
      <c r="H150" s="595"/>
      <c r="I150" s="595">
        <f>SUM(I151:I152)</f>
        <v>1898.1</v>
      </c>
      <c r="J150" s="619">
        <f>COUNTIF(J151:J152,"x")</f>
        <v>0</v>
      </c>
      <c r="K150" s="593"/>
      <c r="L150" s="593"/>
      <c r="M150" s="593"/>
      <c r="N150" s="593"/>
      <c r="O150" s="593"/>
      <c r="P150" s="593"/>
      <c r="Q150" s="593"/>
      <c r="R150" s="593"/>
      <c r="S150" s="593"/>
      <c r="T150" s="593"/>
      <c r="U150" s="612"/>
      <c r="V150" s="612"/>
      <c r="W150" s="612"/>
      <c r="X150" s="612"/>
      <c r="Y150" s="622"/>
    </row>
    <row r="151" spans="1:25" s="560" customFormat="1" ht="121.5" hidden="1">
      <c r="A151" s="538">
        <v>3</v>
      </c>
      <c r="B151" s="538" t="s">
        <v>531</v>
      </c>
      <c r="C151" s="866"/>
      <c r="D151" s="866"/>
      <c r="E151" s="538" t="s">
        <v>1486</v>
      </c>
      <c r="F151" s="555">
        <v>1</v>
      </c>
      <c r="G151" s="596">
        <v>1898.1</v>
      </c>
      <c r="H151" s="596"/>
      <c r="I151" s="596">
        <v>1898.1</v>
      </c>
      <c r="J151" s="538"/>
      <c r="K151" s="538"/>
      <c r="L151" s="558"/>
      <c r="M151" s="558"/>
      <c r="N151" s="725" t="s">
        <v>1759</v>
      </c>
      <c r="O151" s="725"/>
      <c r="P151" s="725"/>
      <c r="Q151" s="558"/>
      <c r="R151" s="538"/>
      <c r="S151" s="538"/>
      <c r="T151" s="538" t="s">
        <v>1759</v>
      </c>
      <c r="U151" s="681"/>
      <c r="V151" s="720" t="s">
        <v>1816</v>
      </c>
      <c r="W151" s="746"/>
      <c r="X151" s="720"/>
      <c r="Y151" s="538"/>
    </row>
    <row r="152" spans="1:25" s="560" customFormat="1" ht="202.5" hidden="1">
      <c r="A152" s="538">
        <v>4</v>
      </c>
      <c r="B152" s="538" t="s">
        <v>531</v>
      </c>
      <c r="C152" s="866"/>
      <c r="D152" s="866"/>
      <c r="E152" s="538" t="s">
        <v>1808</v>
      </c>
      <c r="F152" s="555">
        <v>1</v>
      </c>
      <c r="G152" s="596">
        <v>4966</v>
      </c>
      <c r="H152" s="596"/>
      <c r="I152" s="596"/>
      <c r="J152" s="538"/>
      <c r="K152" s="538"/>
      <c r="L152" s="558"/>
      <c r="M152" s="558"/>
      <c r="N152" s="725" t="s">
        <v>1760</v>
      </c>
      <c r="O152" s="725"/>
      <c r="P152" s="725"/>
      <c r="Q152" s="558"/>
      <c r="R152" s="538"/>
      <c r="S152" s="538"/>
      <c r="T152" s="538" t="s">
        <v>1760</v>
      </c>
      <c r="U152" s="681"/>
      <c r="V152" s="707" t="s">
        <v>1815</v>
      </c>
      <c r="W152" s="747"/>
      <c r="X152" s="707"/>
      <c r="Y152" s="538"/>
    </row>
    <row r="153" spans="1:25" s="511" customFormat="1" ht="20.25" hidden="1">
      <c r="A153" s="503" t="s">
        <v>551</v>
      </c>
      <c r="B153" s="503" t="s">
        <v>552</v>
      </c>
      <c r="C153" s="503"/>
      <c r="D153" s="503"/>
      <c r="E153" s="504" t="s">
        <v>1391</v>
      </c>
      <c r="F153" s="505">
        <f>+F154</f>
        <v>1</v>
      </c>
      <c r="G153" s="506">
        <f>+G154</f>
        <v>1286.5</v>
      </c>
      <c r="H153" s="506"/>
      <c r="I153" s="506">
        <f>+I154</f>
        <v>1034</v>
      </c>
      <c r="J153" s="623">
        <f>COUNTIF(J155,"x")</f>
        <v>0</v>
      </c>
      <c r="K153" s="507"/>
      <c r="L153" s="507"/>
      <c r="M153" s="507"/>
      <c r="N153" s="503"/>
      <c r="O153" s="507"/>
      <c r="P153" s="509"/>
      <c r="Q153" s="507"/>
      <c r="R153" s="507"/>
      <c r="S153" s="509"/>
      <c r="T153" s="503"/>
      <c r="U153" s="698"/>
      <c r="V153" s="698"/>
      <c r="W153" s="698"/>
      <c r="X153" s="698"/>
      <c r="Y153" s="513"/>
    </row>
    <row r="154" spans="1:25" ht="101.25" hidden="1">
      <c r="A154" s="517">
        <v>1</v>
      </c>
      <c r="B154" s="517" t="s">
        <v>1298</v>
      </c>
      <c r="C154" s="517"/>
      <c r="D154" s="517"/>
      <c r="E154" s="561" t="s">
        <v>1219</v>
      </c>
      <c r="F154" s="519">
        <v>1</v>
      </c>
      <c r="G154" s="535">
        <v>1286.5</v>
      </c>
      <c r="H154" s="535"/>
      <c r="I154" s="535">
        <v>1034</v>
      </c>
      <c r="J154" s="517"/>
      <c r="K154" s="517"/>
      <c r="L154" s="517"/>
      <c r="M154" s="517"/>
      <c r="N154" s="517" t="s">
        <v>1299</v>
      </c>
      <c r="O154" s="517"/>
      <c r="P154" s="517"/>
      <c r="Q154" s="517"/>
      <c r="R154" s="517"/>
      <c r="S154" s="517"/>
      <c r="T154" s="517" t="s">
        <v>1299</v>
      </c>
      <c r="U154" s="517"/>
      <c r="V154" s="517"/>
      <c r="W154" s="517"/>
      <c r="X154" s="517"/>
      <c r="Y154" s="517"/>
    </row>
    <row r="155" spans="1:25" s="510" customFormat="1" ht="54" hidden="1" customHeight="1">
      <c r="A155" s="907" t="s">
        <v>1333</v>
      </c>
      <c r="B155" s="907"/>
      <c r="C155" s="867"/>
      <c r="D155" s="867"/>
      <c r="E155" s="624" t="s">
        <v>1390</v>
      </c>
      <c r="F155" s="625">
        <f>+F156+F160</f>
        <v>4</v>
      </c>
      <c r="G155" s="626">
        <f>+G156+G160</f>
        <v>11315.2</v>
      </c>
      <c r="H155" s="626"/>
      <c r="I155" s="626">
        <f>+I156+I160</f>
        <v>12679.400000000001</v>
      </c>
      <c r="J155" s="627"/>
      <c r="K155" s="628" t="s">
        <v>128</v>
      </c>
      <c r="L155" s="629"/>
      <c r="M155" s="629"/>
      <c r="N155" s="726"/>
      <c r="O155" s="630"/>
      <c r="P155" s="630"/>
      <c r="Q155" s="629"/>
      <c r="R155" s="630"/>
      <c r="S155" s="630"/>
      <c r="T155" s="624"/>
      <c r="U155" s="682"/>
      <c r="V155" s="682"/>
      <c r="W155" s="729"/>
      <c r="X155" s="726"/>
      <c r="Y155" s="631"/>
    </row>
    <row r="156" spans="1:25" s="511" customFormat="1" ht="20.25" hidden="1">
      <c r="A156" s="503" t="s">
        <v>50</v>
      </c>
      <c r="B156" s="503" t="s">
        <v>51</v>
      </c>
      <c r="C156" s="503"/>
      <c r="D156" s="503"/>
      <c r="E156" s="504" t="s">
        <v>1392</v>
      </c>
      <c r="F156" s="505">
        <f>+F157</f>
        <v>2</v>
      </c>
      <c r="G156" s="506">
        <f>+G157</f>
        <v>193.6</v>
      </c>
      <c r="H156" s="506"/>
      <c r="I156" s="506">
        <f>+I157</f>
        <v>140</v>
      </c>
      <c r="J156" s="623">
        <f>+J158+J170</f>
        <v>0</v>
      </c>
      <c r="K156" s="507"/>
      <c r="L156" s="507"/>
      <c r="M156" s="507"/>
      <c r="N156" s="503"/>
      <c r="O156" s="508">
        <f>+O158+O170</f>
        <v>0</v>
      </c>
      <c r="P156" s="509"/>
      <c r="Q156" s="507"/>
      <c r="R156" s="508">
        <f>+R158+R170</f>
        <v>0</v>
      </c>
      <c r="S156" s="509"/>
      <c r="T156" s="503"/>
      <c r="U156" s="503"/>
      <c r="V156" s="503"/>
      <c r="W156" s="503"/>
      <c r="X156" s="503"/>
      <c r="Y156" s="503"/>
    </row>
    <row r="157" spans="1:25" s="511" customFormat="1" ht="20.25" hidden="1">
      <c r="A157" s="481">
        <v>2</v>
      </c>
      <c r="B157" s="481" t="s">
        <v>107</v>
      </c>
      <c r="C157" s="481"/>
      <c r="D157" s="481"/>
      <c r="E157" s="633" t="s">
        <v>1392</v>
      </c>
      <c r="F157" s="514">
        <f>SUM(F158:F159)</f>
        <v>2</v>
      </c>
      <c r="G157" s="514">
        <f>SUM(G158:G159)</f>
        <v>193.6</v>
      </c>
      <c r="H157" s="514"/>
      <c r="I157" s="514">
        <f>SUM(I158:I159)</f>
        <v>140</v>
      </c>
      <c r="J157" s="634">
        <f>+J158+J159+J164+J172+J175+J179+J188+J191+J194+J196</f>
        <v>0</v>
      </c>
      <c r="K157" s="527"/>
      <c r="L157" s="527"/>
      <c r="M157" s="527"/>
      <c r="N157" s="632"/>
      <c r="O157" s="527"/>
      <c r="P157" s="528"/>
      <c r="Q157" s="527"/>
      <c r="R157" s="527"/>
      <c r="S157" s="528"/>
      <c r="T157" s="632"/>
      <c r="U157" s="699"/>
      <c r="V157" s="699"/>
      <c r="W157" s="699"/>
      <c r="X157" s="699"/>
      <c r="Y157" s="512"/>
    </row>
    <row r="158" spans="1:25" s="541" customFormat="1" ht="60.75" hidden="1">
      <c r="A158" s="539" t="s">
        <v>496</v>
      </c>
      <c r="B158" s="539" t="s">
        <v>109</v>
      </c>
      <c r="C158" s="865"/>
      <c r="D158" s="865"/>
      <c r="E158" s="539" t="s">
        <v>1516</v>
      </c>
      <c r="F158" s="540">
        <v>1</v>
      </c>
      <c r="G158" s="636">
        <v>98.6</v>
      </c>
      <c r="H158" s="636"/>
      <c r="I158" s="636">
        <v>70</v>
      </c>
      <c r="J158" s="539"/>
      <c r="K158" s="539"/>
      <c r="L158" s="539"/>
      <c r="M158" s="539"/>
      <c r="N158" s="635" t="s">
        <v>1515</v>
      </c>
      <c r="O158" s="635"/>
      <c r="P158" s="539"/>
      <c r="Q158" s="539"/>
      <c r="R158" s="635"/>
      <c r="S158" s="539"/>
      <c r="T158" s="635" t="s">
        <v>1515</v>
      </c>
      <c r="U158" s="637"/>
      <c r="V158" s="637"/>
      <c r="W158" s="637"/>
      <c r="X158" s="637"/>
      <c r="Y158" s="637"/>
    </row>
    <row r="159" spans="1:25" s="541" customFormat="1" ht="156.75" hidden="1" customHeight="1">
      <c r="A159" s="539" t="s">
        <v>820</v>
      </c>
      <c r="B159" s="539" t="s">
        <v>1334</v>
      </c>
      <c r="C159" s="865"/>
      <c r="D159" s="865"/>
      <c r="E159" s="635" t="s">
        <v>1584</v>
      </c>
      <c r="F159" s="540">
        <v>1</v>
      </c>
      <c r="G159" s="636">
        <v>95</v>
      </c>
      <c r="H159" s="636"/>
      <c r="I159" s="636">
        <v>70</v>
      </c>
      <c r="J159" s="539"/>
      <c r="K159" s="539"/>
      <c r="L159" s="539"/>
      <c r="M159" s="539"/>
      <c r="N159" s="635" t="s">
        <v>158</v>
      </c>
      <c r="O159" s="635"/>
      <c r="P159" s="539"/>
      <c r="Q159" s="539"/>
      <c r="R159" s="635"/>
      <c r="S159" s="539"/>
      <c r="T159" s="635" t="s">
        <v>158</v>
      </c>
      <c r="U159" s="637"/>
      <c r="V159" s="637"/>
      <c r="W159" s="637"/>
      <c r="X159" s="637"/>
      <c r="Y159" s="637"/>
    </row>
    <row r="160" spans="1:25" s="511" customFormat="1" ht="20.25" hidden="1">
      <c r="A160" s="503" t="s">
        <v>317</v>
      </c>
      <c r="B160" s="503" t="s">
        <v>318</v>
      </c>
      <c r="C160" s="503"/>
      <c r="D160" s="503"/>
      <c r="E160" s="504" t="s">
        <v>1392</v>
      </c>
      <c r="F160" s="505">
        <f>+F161+F212+F226</f>
        <v>2</v>
      </c>
      <c r="G160" s="506">
        <f>+G161+G212+G226</f>
        <v>11121.6</v>
      </c>
      <c r="H160" s="506"/>
      <c r="I160" s="506">
        <f>+I161+I212+I226</f>
        <v>12539.400000000001</v>
      </c>
      <c r="J160" s="623">
        <f>+J161+J212+J226</f>
        <v>0</v>
      </c>
      <c r="K160" s="507"/>
      <c r="L160" s="507"/>
      <c r="M160" s="507"/>
      <c r="N160" s="503"/>
      <c r="O160" s="507"/>
      <c r="P160" s="509"/>
      <c r="Q160" s="507"/>
      <c r="R160" s="507"/>
      <c r="S160" s="509"/>
      <c r="T160" s="503"/>
      <c r="U160" s="503"/>
      <c r="V160" s="503"/>
      <c r="W160" s="503"/>
      <c r="X160" s="503"/>
      <c r="Y160" s="503"/>
    </row>
    <row r="161" spans="1:25" s="511" customFormat="1" ht="20.25" hidden="1">
      <c r="A161" s="481">
        <v>1</v>
      </c>
      <c r="B161" s="481" t="s">
        <v>319</v>
      </c>
      <c r="C161" s="481"/>
      <c r="D161" s="481"/>
      <c r="E161" s="481" t="s">
        <v>1392</v>
      </c>
      <c r="F161" s="514">
        <f>+F162</f>
        <v>2</v>
      </c>
      <c r="G161" s="526">
        <f>+G162</f>
        <v>11121.6</v>
      </c>
      <c r="H161" s="526"/>
      <c r="I161" s="526">
        <f>+I162</f>
        <v>12539.400000000001</v>
      </c>
      <c r="J161" s="638">
        <f>+J163+J188+J207+J308</f>
        <v>0</v>
      </c>
      <c r="K161" s="528"/>
      <c r="L161" s="528"/>
      <c r="M161" s="528"/>
      <c r="N161" s="481"/>
      <c r="O161" s="528"/>
      <c r="P161" s="528"/>
      <c r="Q161" s="528"/>
      <c r="R161" s="528"/>
      <c r="S161" s="528"/>
      <c r="T161" s="481"/>
      <c r="U161" s="483"/>
      <c r="V161" s="483"/>
      <c r="W161" s="483"/>
      <c r="X161" s="483"/>
      <c r="Y161" s="512"/>
    </row>
    <row r="162" spans="1:25" s="511" customFormat="1" ht="20.25" hidden="1">
      <c r="A162" s="481" t="s">
        <v>106</v>
      </c>
      <c r="B162" s="481" t="s">
        <v>406</v>
      </c>
      <c r="C162" s="481"/>
      <c r="D162" s="481"/>
      <c r="E162" s="481" t="s">
        <v>1392</v>
      </c>
      <c r="F162" s="514">
        <f>+F163+F164</f>
        <v>2</v>
      </c>
      <c r="G162" s="526">
        <f>+G163+G164</f>
        <v>11121.6</v>
      </c>
      <c r="H162" s="526"/>
      <c r="I162" s="526">
        <f>+I163+I164</f>
        <v>12539.400000000001</v>
      </c>
      <c r="J162" s="481"/>
      <c r="K162" s="481"/>
      <c r="L162" s="481"/>
      <c r="M162" s="481"/>
      <c r="N162" s="481"/>
      <c r="O162" s="481"/>
      <c r="P162" s="481"/>
      <c r="Q162" s="481"/>
      <c r="R162" s="481"/>
      <c r="S162" s="481"/>
      <c r="T162" s="481"/>
      <c r="U162" s="483"/>
      <c r="V162" s="483"/>
      <c r="W162" s="483"/>
      <c r="X162" s="483"/>
      <c r="Y162" s="483"/>
    </row>
    <row r="163" spans="1:25" ht="66" hidden="1">
      <c r="A163" s="517">
        <v>1</v>
      </c>
      <c r="B163" s="517" t="s">
        <v>1279</v>
      </c>
      <c r="C163" s="517"/>
      <c r="D163" s="517"/>
      <c r="E163" s="517" t="s">
        <v>454</v>
      </c>
      <c r="F163" s="519">
        <v>1</v>
      </c>
      <c r="G163" s="535">
        <v>6756</v>
      </c>
      <c r="H163" s="535"/>
      <c r="I163" s="535">
        <v>7785.3</v>
      </c>
      <c r="J163" s="517"/>
      <c r="K163" s="517"/>
      <c r="L163" s="517"/>
      <c r="M163" s="517"/>
      <c r="N163" s="517" t="s">
        <v>1279</v>
      </c>
      <c r="O163" s="517"/>
      <c r="P163" s="517"/>
      <c r="Q163" s="517"/>
      <c r="R163" s="517"/>
      <c r="S163" s="517"/>
      <c r="T163" s="517" t="s">
        <v>1279</v>
      </c>
      <c r="U163" s="517"/>
      <c r="V163" s="709" t="s">
        <v>1824</v>
      </c>
      <c r="W163" s="749"/>
      <c r="X163" s="709"/>
      <c r="Y163" s="517"/>
    </row>
    <row r="164" spans="1:25" ht="81" hidden="1">
      <c r="A164" s="517">
        <v>2</v>
      </c>
      <c r="B164" s="517" t="s">
        <v>1332</v>
      </c>
      <c r="C164" s="517"/>
      <c r="D164" s="517"/>
      <c r="E164" s="517" t="s">
        <v>1285</v>
      </c>
      <c r="F164" s="519">
        <v>1</v>
      </c>
      <c r="G164" s="520">
        <v>4365.6000000000004</v>
      </c>
      <c r="H164" s="520"/>
      <c r="I164" s="520">
        <v>4754.1000000000004</v>
      </c>
      <c r="J164" s="517"/>
      <c r="K164" s="517"/>
      <c r="L164" s="517"/>
      <c r="M164" s="517"/>
      <c r="N164" s="517" t="s">
        <v>1276</v>
      </c>
      <c r="O164" s="517"/>
      <c r="P164" s="517"/>
      <c r="Q164" s="517"/>
      <c r="R164" s="517"/>
      <c r="S164" s="517"/>
      <c r="T164" s="517" t="s">
        <v>1276</v>
      </c>
      <c r="U164" s="543"/>
      <c r="V164" s="543"/>
      <c r="W164" s="543"/>
      <c r="X164" s="543"/>
      <c r="Y164" s="543"/>
    </row>
    <row r="165" spans="1:25" s="487" customFormat="1" ht="39.75" hidden="1" customHeight="1">
      <c r="A165" s="908" t="s">
        <v>1395</v>
      </c>
      <c r="B165" s="909"/>
      <c r="C165" s="868"/>
      <c r="D165" s="868"/>
      <c r="E165" s="488" t="s">
        <v>1805</v>
      </c>
      <c r="F165" s="489" t="e">
        <f>+F155+F75+#REF!</f>
        <v>#REF!</v>
      </c>
      <c r="G165" s="490" t="e">
        <f>+G155+G75+#REF!</f>
        <v>#REF!</v>
      </c>
      <c r="H165" s="490"/>
      <c r="I165" s="490" t="e">
        <f>+I155+I75+#REF!</f>
        <v>#REF!</v>
      </c>
      <c r="J165" s="489" t="e">
        <f>+J155+J75+#REF!</f>
        <v>#REF!</v>
      </c>
      <c r="K165" s="492"/>
      <c r="L165" s="492"/>
      <c r="M165" s="492"/>
      <c r="N165" s="493"/>
      <c r="O165" s="492"/>
      <c r="P165" s="493"/>
      <c r="Q165" s="492"/>
      <c r="R165" s="492"/>
      <c r="S165" s="493"/>
      <c r="T165" s="493"/>
      <c r="U165" s="685"/>
      <c r="V165" s="685"/>
      <c r="W165" s="685"/>
      <c r="X165" s="685"/>
      <c r="Y165" s="494"/>
    </row>
    <row r="166" spans="1:25" ht="20.25" hidden="1">
      <c r="A166" s="516"/>
      <c r="B166" s="475"/>
      <c r="C166" s="475"/>
      <c r="D166" s="475"/>
      <c r="E166" s="475"/>
      <c r="F166" s="639"/>
      <c r="G166" s="551"/>
      <c r="H166" s="640"/>
      <c r="I166" s="640"/>
      <c r="J166" s="475"/>
      <c r="K166" s="516"/>
      <c r="L166" s="516"/>
      <c r="M166" s="516"/>
      <c r="O166" s="516"/>
      <c r="P166" s="516"/>
      <c r="Q166" s="516"/>
      <c r="R166" s="516"/>
      <c r="S166" s="516"/>
    </row>
    <row r="167" spans="1:25" ht="20.25" hidden="1">
      <c r="A167" s="516"/>
      <c r="B167" s="475"/>
      <c r="C167" s="475"/>
      <c r="D167" s="475"/>
      <c r="E167" s="475"/>
      <c r="F167" s="639"/>
      <c r="G167" s="641"/>
      <c r="H167" s="641"/>
      <c r="I167" s="642"/>
      <c r="J167" s="475"/>
      <c r="K167" s="516"/>
      <c r="L167" s="516"/>
      <c r="M167" s="516"/>
      <c r="O167" s="516"/>
      <c r="P167" s="516"/>
      <c r="Q167" s="516"/>
      <c r="R167" s="516"/>
      <c r="S167" s="516"/>
    </row>
    <row r="168" spans="1:25" ht="20.25" hidden="1">
      <c r="A168" s="516"/>
      <c r="B168" s="516"/>
      <c r="C168" s="516"/>
      <c r="D168" s="516"/>
      <c r="E168" s="643" t="s">
        <v>1402</v>
      </c>
      <c r="F168" s="639"/>
      <c r="G168" s="641"/>
      <c r="H168" s="641"/>
      <c r="I168" s="642"/>
      <c r="J168" s="475"/>
      <c r="K168" s="516"/>
      <c r="L168" s="516"/>
      <c r="M168" s="516"/>
      <c r="O168" s="516"/>
      <c r="P168" s="516"/>
      <c r="Q168" s="516"/>
      <c r="R168" s="516"/>
      <c r="S168" s="516"/>
    </row>
    <row r="169" spans="1:25" ht="20.25" hidden="1">
      <c r="A169" s="516"/>
      <c r="B169" s="475"/>
      <c r="C169" s="475"/>
      <c r="D169" s="475"/>
      <c r="E169" s="641">
        <f>+'BIEU 02 _578 (TCKH)'!H22</f>
        <v>0</v>
      </c>
      <c r="F169" s="639"/>
      <c r="G169" s="642"/>
      <c r="H169" s="642"/>
      <c r="I169" s="642"/>
      <c r="J169" s="475"/>
      <c r="K169" s="516"/>
      <c r="L169" s="516"/>
      <c r="M169" s="516"/>
      <c r="O169" s="516"/>
      <c r="P169" s="516"/>
      <c r="Q169" s="516"/>
      <c r="R169" s="516"/>
      <c r="S169" s="516"/>
    </row>
    <row r="170" spans="1:25" ht="20.25" hidden="1">
      <c r="A170" s="516"/>
      <c r="B170" s="475"/>
      <c r="C170" s="475"/>
      <c r="D170" s="475"/>
      <c r="E170" s="645">
        <f>+'BIEU 02 _578 (TCKH)'!H23+'BIEU 02 _578 (TCKH)'!H24</f>
        <v>0</v>
      </c>
      <c r="F170" s="639"/>
      <c r="G170" s="642"/>
      <c r="H170" s="642"/>
      <c r="I170" s="642"/>
      <c r="J170" s="475"/>
      <c r="K170" s="516"/>
      <c r="L170" s="516"/>
      <c r="M170" s="516"/>
      <c r="O170" s="516"/>
      <c r="P170" s="516"/>
      <c r="Q170" s="516"/>
      <c r="R170" s="516"/>
      <c r="S170" s="516"/>
    </row>
    <row r="171" spans="1:25" ht="20.25" hidden="1">
      <c r="A171" s="516"/>
      <c r="B171" s="475"/>
      <c r="C171" s="475"/>
      <c r="D171" s="475"/>
      <c r="E171" s="645">
        <f>+E170+E169</f>
        <v>0</v>
      </c>
      <c r="F171" s="639"/>
      <c r="G171" s="646"/>
      <c r="H171" s="646"/>
      <c r="I171" s="642"/>
      <c r="J171" s="475"/>
      <c r="K171" s="516"/>
      <c r="L171" s="516"/>
      <c r="M171" s="516"/>
      <c r="O171" s="516"/>
      <c r="P171" s="516"/>
      <c r="Q171" s="516"/>
      <c r="R171" s="516"/>
      <c r="S171" s="516"/>
    </row>
    <row r="172" spans="1:25" ht="20.25" hidden="1">
      <c r="A172" s="516"/>
      <c r="B172" s="475"/>
      <c r="C172" s="475"/>
      <c r="D172" s="475"/>
      <c r="E172" s="641"/>
      <c r="F172" s="639"/>
      <c r="G172" s="642"/>
      <c r="H172" s="642"/>
      <c r="I172" s="642"/>
      <c r="J172" s="475"/>
      <c r="K172" s="516"/>
      <c r="L172" s="516"/>
      <c r="M172" s="516"/>
      <c r="O172" s="516"/>
      <c r="P172" s="516"/>
      <c r="Q172" s="516"/>
      <c r="R172" s="516"/>
      <c r="S172" s="516"/>
    </row>
    <row r="173" spans="1:25" ht="20.25" hidden="1">
      <c r="A173" s="516"/>
      <c r="B173" s="475"/>
      <c r="C173" s="475"/>
      <c r="D173" s="475"/>
      <c r="E173" s="644">
        <f>+'BIEU 02 _578 (TCKH)'!H12</f>
        <v>13205.400000000001</v>
      </c>
      <c r="F173" s="639"/>
      <c r="G173" s="642"/>
      <c r="H173" s="642"/>
      <c r="I173" s="642"/>
      <c r="J173" s="475"/>
      <c r="K173" s="516"/>
      <c r="L173" s="516"/>
      <c r="M173" s="516"/>
      <c r="O173" s="516"/>
      <c r="P173" s="516"/>
      <c r="Q173" s="516"/>
      <c r="R173" s="516"/>
      <c r="S173" s="516"/>
    </row>
    <row r="174" spans="1:25" ht="20.25" hidden="1">
      <c r="A174" s="516"/>
      <c r="B174" s="475"/>
      <c r="C174" s="475"/>
      <c r="D174" s="475"/>
      <c r="E174" s="645"/>
      <c r="F174" s="639"/>
      <c r="G174" s="642"/>
      <c r="H174" s="642"/>
      <c r="I174" s="642"/>
      <c r="J174" s="475"/>
      <c r="K174" s="516"/>
      <c r="L174" s="516"/>
      <c r="M174" s="516"/>
      <c r="O174" s="516"/>
      <c r="P174" s="516"/>
      <c r="Q174" s="516"/>
      <c r="R174" s="516"/>
      <c r="S174" s="516"/>
    </row>
    <row r="175" spans="1:25" ht="20.25" hidden="1">
      <c r="A175" s="516"/>
      <c r="B175" s="475"/>
      <c r="C175" s="475"/>
      <c r="D175" s="475"/>
      <c r="E175" s="644"/>
      <c r="F175" s="639"/>
      <c r="G175" s="642"/>
      <c r="H175" s="642"/>
      <c r="I175" s="642"/>
      <c r="J175" s="475"/>
      <c r="K175" s="516"/>
      <c r="L175" s="516"/>
      <c r="M175" s="516"/>
      <c r="O175" s="516"/>
      <c r="P175" s="516"/>
      <c r="Q175" s="516"/>
      <c r="R175" s="516"/>
      <c r="S175" s="516"/>
    </row>
    <row r="176" spans="1:25" ht="20.25" hidden="1">
      <c r="A176" s="516"/>
      <c r="B176" s="475"/>
      <c r="C176" s="475"/>
      <c r="D176" s="475"/>
      <c r="E176" s="475"/>
      <c r="F176" s="639"/>
      <c r="G176" s="642"/>
      <c r="H176" s="642"/>
      <c r="I176" s="642"/>
      <c r="J176" s="475"/>
      <c r="K176" s="516"/>
      <c r="L176" s="516"/>
      <c r="M176" s="516"/>
      <c r="O176" s="516"/>
      <c r="P176" s="516"/>
      <c r="Q176" s="516"/>
      <c r="R176" s="516"/>
      <c r="S176" s="516"/>
    </row>
    <row r="177" spans="1:25" ht="20.25" hidden="1">
      <c r="A177" s="516"/>
      <c r="B177" s="475"/>
      <c r="C177" s="475"/>
      <c r="D177" s="475"/>
      <c r="E177" s="475"/>
      <c r="F177" s="639"/>
      <c r="G177" s="642"/>
      <c r="H177" s="642"/>
      <c r="I177" s="642"/>
      <c r="J177" s="475"/>
      <c r="K177" s="516"/>
      <c r="L177" s="516"/>
      <c r="M177" s="516"/>
      <c r="O177" s="516"/>
      <c r="P177" s="516"/>
      <c r="Q177" s="516"/>
      <c r="R177" s="516"/>
      <c r="S177" s="516"/>
    </row>
    <row r="178" spans="1:25" ht="409.5" hidden="1">
      <c r="A178" s="517">
        <v>5</v>
      </c>
      <c r="B178" s="545" t="s">
        <v>1381</v>
      </c>
      <c r="C178" s="545"/>
      <c r="D178" s="545"/>
      <c r="E178" s="545" t="s">
        <v>1414</v>
      </c>
      <c r="F178" s="647">
        <v>1</v>
      </c>
      <c r="G178" s="531">
        <v>1542.1</v>
      </c>
      <c r="H178" s="531"/>
      <c r="I178" s="531">
        <v>1182</v>
      </c>
      <c r="J178" s="648" t="s">
        <v>57</v>
      </c>
      <c r="K178" s="545" t="s">
        <v>616</v>
      </c>
      <c r="L178" s="544" t="s">
        <v>79</v>
      </c>
      <c r="M178" s="544"/>
      <c r="O178" s="544"/>
      <c r="P178" s="544"/>
      <c r="Q178" s="544"/>
      <c r="R178" s="545" t="s">
        <v>617</v>
      </c>
      <c r="S178" s="545" t="s">
        <v>618</v>
      </c>
    </row>
    <row r="179" spans="1:25" ht="20.25">
      <c r="A179" s="516"/>
      <c r="B179" s="475"/>
      <c r="C179" s="475"/>
      <c r="D179" s="475"/>
      <c r="E179" s="475"/>
      <c r="F179" s="639"/>
      <c r="G179" s="642"/>
      <c r="H179" s="642"/>
      <c r="I179" s="642"/>
      <c r="J179" s="475"/>
      <c r="K179" s="516"/>
      <c r="L179" s="516"/>
      <c r="M179" s="516"/>
      <c r="O179" s="516"/>
      <c r="P179" s="516"/>
      <c r="Q179" s="516"/>
      <c r="R179" s="516"/>
      <c r="S179" s="516"/>
    </row>
    <row r="180" spans="1:25" ht="27.75" customHeight="1">
      <c r="A180" s="516"/>
      <c r="B180" s="649"/>
      <c r="C180" s="649"/>
      <c r="D180" s="649"/>
      <c r="E180" s="475"/>
      <c r="F180" s="639"/>
      <c r="G180" s="642"/>
      <c r="H180" s="642"/>
      <c r="I180" s="642"/>
      <c r="J180" s="475"/>
      <c r="K180" s="516"/>
      <c r="L180" s="516"/>
      <c r="M180" s="516"/>
      <c r="O180" s="516"/>
      <c r="P180" s="516"/>
      <c r="Q180" s="516"/>
      <c r="R180" s="878"/>
      <c r="S180" s="878"/>
      <c r="T180" s="878"/>
      <c r="U180" s="878"/>
      <c r="V180" s="878"/>
      <c r="W180" s="878"/>
      <c r="X180" s="878"/>
      <c r="Y180" s="878"/>
    </row>
    <row r="181" spans="1:25" ht="20.25">
      <c r="A181" s="516"/>
      <c r="B181" s="650"/>
      <c r="C181" s="650"/>
      <c r="D181" s="650"/>
      <c r="E181" s="475"/>
      <c r="F181" s="651"/>
      <c r="G181" s="652"/>
      <c r="H181" s="652"/>
      <c r="I181" s="652"/>
      <c r="J181" s="475"/>
      <c r="K181" s="516"/>
      <c r="L181" s="516"/>
      <c r="M181" s="516"/>
      <c r="N181" s="511"/>
      <c r="O181" s="516"/>
      <c r="P181" s="516"/>
      <c r="Q181" s="516"/>
      <c r="R181" s="511"/>
      <c r="S181" s="511"/>
      <c r="T181" s="511"/>
      <c r="U181" s="511"/>
      <c r="V181" s="511"/>
      <c r="W181" s="511"/>
      <c r="X181" s="511"/>
      <c r="Y181" s="511"/>
    </row>
    <row r="182" spans="1:25" ht="19.5" customHeight="1">
      <c r="A182" s="516"/>
      <c r="B182" s="650"/>
      <c r="C182" s="650"/>
      <c r="D182" s="650"/>
      <c r="E182" s="475"/>
      <c r="F182" s="639"/>
      <c r="G182" s="642"/>
      <c r="H182" s="642"/>
      <c r="I182" s="642"/>
      <c r="J182" s="475"/>
      <c r="K182" s="516"/>
      <c r="L182" s="516"/>
      <c r="M182" s="516"/>
      <c r="N182" s="511"/>
      <c r="O182" s="516"/>
      <c r="P182" s="516"/>
      <c r="Q182" s="516"/>
      <c r="R182" s="511"/>
      <c r="S182" s="511"/>
      <c r="T182" s="511"/>
      <c r="U182" s="511"/>
      <c r="V182" s="511"/>
      <c r="W182" s="511"/>
      <c r="X182" s="511"/>
      <c r="Y182" s="511"/>
    </row>
    <row r="183" spans="1:25" ht="17.25" customHeight="1">
      <c r="A183" s="516"/>
      <c r="B183" s="475"/>
      <c r="C183" s="475"/>
      <c r="D183" s="475"/>
      <c r="E183" s="475"/>
      <c r="F183" s="639"/>
      <c r="G183" s="642"/>
      <c r="H183" s="642"/>
      <c r="I183" s="642"/>
      <c r="J183" s="475"/>
      <c r="K183" s="516"/>
      <c r="L183" s="516"/>
      <c r="M183" s="516"/>
      <c r="N183" s="511"/>
      <c r="O183" s="516"/>
      <c r="P183" s="516"/>
      <c r="Q183" s="516"/>
      <c r="R183" s="511"/>
      <c r="S183" s="511"/>
      <c r="T183" s="511"/>
      <c r="U183" s="511"/>
      <c r="V183" s="511"/>
      <c r="W183" s="511"/>
      <c r="X183" s="511"/>
      <c r="Y183" s="511"/>
    </row>
    <row r="184" spans="1:25" ht="20.25" hidden="1">
      <c r="A184" s="516"/>
      <c r="B184" s="475"/>
      <c r="C184" s="475"/>
      <c r="D184" s="475"/>
      <c r="E184" s="475"/>
      <c r="F184" s="639"/>
      <c r="G184" s="642"/>
      <c r="H184" s="642"/>
      <c r="I184" s="642"/>
      <c r="J184" s="475"/>
      <c r="K184" s="516"/>
      <c r="L184" s="516"/>
      <c r="M184" s="516"/>
      <c r="N184" s="511"/>
      <c r="O184" s="516"/>
      <c r="P184" s="516"/>
      <c r="Q184" s="516"/>
      <c r="R184" s="511"/>
      <c r="S184" s="511"/>
      <c r="T184" s="511"/>
      <c r="U184" s="511"/>
      <c r="V184" s="511"/>
      <c r="W184" s="511"/>
      <c r="X184" s="511"/>
      <c r="Y184" s="511"/>
    </row>
    <row r="185" spans="1:25" ht="20.25" hidden="1">
      <c r="A185" s="516"/>
      <c r="B185" s="475"/>
      <c r="C185" s="475"/>
      <c r="D185" s="475"/>
      <c r="E185" s="475"/>
      <c r="F185" s="639"/>
      <c r="G185" s="642"/>
      <c r="H185" s="642"/>
      <c r="I185" s="642"/>
      <c r="J185" s="475"/>
      <c r="K185" s="516"/>
      <c r="L185" s="516"/>
      <c r="M185" s="516"/>
      <c r="N185" s="511"/>
      <c r="O185" s="516"/>
      <c r="P185" s="516"/>
      <c r="Q185" s="516"/>
      <c r="R185" s="511"/>
      <c r="S185" s="511"/>
      <c r="T185" s="511"/>
      <c r="U185" s="511"/>
      <c r="V185" s="511"/>
      <c r="W185" s="511"/>
      <c r="X185" s="511"/>
      <c r="Y185" s="511"/>
    </row>
    <row r="186" spans="1:25" ht="20.25" hidden="1">
      <c r="A186" s="516"/>
      <c r="B186" s="475"/>
      <c r="C186" s="475"/>
      <c r="D186" s="475"/>
      <c r="E186" s="475"/>
      <c r="F186" s="639"/>
      <c r="G186" s="642"/>
      <c r="H186" s="642"/>
      <c r="I186" s="642"/>
      <c r="J186" s="475"/>
      <c r="K186" s="516"/>
      <c r="L186" s="516"/>
      <c r="M186" s="516"/>
      <c r="N186" s="511"/>
      <c r="O186" s="516"/>
      <c r="P186" s="516"/>
      <c r="Q186" s="516"/>
      <c r="R186" s="511"/>
      <c r="S186" s="511"/>
      <c r="T186" s="511"/>
      <c r="U186" s="511"/>
      <c r="V186" s="511"/>
      <c r="W186" s="511"/>
      <c r="X186" s="511"/>
      <c r="Y186" s="511"/>
    </row>
    <row r="187" spans="1:25" ht="20.25">
      <c r="A187" s="516"/>
      <c r="B187" s="475"/>
      <c r="C187" s="475"/>
      <c r="D187" s="475"/>
      <c r="E187" s="475"/>
      <c r="F187" s="639"/>
      <c r="G187" s="642"/>
      <c r="H187" s="642"/>
      <c r="I187" s="642"/>
      <c r="J187" s="475"/>
      <c r="K187" s="516"/>
      <c r="L187" s="516"/>
      <c r="M187" s="516"/>
      <c r="N187" s="511"/>
      <c r="O187" s="516"/>
      <c r="P187" s="516"/>
      <c r="Q187" s="516"/>
      <c r="R187" s="511"/>
      <c r="S187" s="511"/>
      <c r="T187" s="511"/>
      <c r="U187" s="511"/>
      <c r="V187" s="511"/>
      <c r="W187" s="511"/>
      <c r="X187" s="511"/>
      <c r="Y187" s="511"/>
    </row>
    <row r="188" spans="1:25" ht="34.5" customHeight="1">
      <c r="A188" s="516"/>
      <c r="B188" s="475"/>
      <c r="C188" s="475"/>
      <c r="D188" s="475"/>
      <c r="E188" s="475"/>
      <c r="F188" s="639"/>
      <c r="G188" s="642"/>
      <c r="H188" s="642"/>
      <c r="I188" s="642"/>
      <c r="J188" s="475"/>
      <c r="K188" s="516"/>
      <c r="L188" s="516"/>
      <c r="M188" s="516"/>
      <c r="O188" s="516"/>
      <c r="P188" s="516"/>
      <c r="Q188" s="516"/>
      <c r="R188" s="886"/>
      <c r="S188" s="886"/>
      <c r="T188" s="886"/>
      <c r="U188" s="886"/>
      <c r="V188" s="886"/>
      <c r="W188" s="886"/>
      <c r="X188" s="886"/>
      <c r="Y188" s="886"/>
    </row>
    <row r="189" spans="1:25" ht="20.25">
      <c r="A189" s="516"/>
      <c r="B189" s="475"/>
      <c r="C189" s="475"/>
      <c r="D189" s="475"/>
      <c r="E189" s="475"/>
      <c r="F189" s="639"/>
      <c r="G189" s="642"/>
      <c r="H189" s="642"/>
      <c r="I189" s="642"/>
      <c r="J189" s="475"/>
      <c r="K189" s="516"/>
      <c r="L189" s="516"/>
      <c r="M189" s="516"/>
      <c r="O189" s="516"/>
      <c r="P189" s="516"/>
      <c r="Q189" s="516"/>
      <c r="R189" s="516"/>
      <c r="S189" s="516"/>
    </row>
    <row r="190" spans="1:25" ht="20.25">
      <c r="A190" s="516"/>
      <c r="B190" s="475"/>
      <c r="C190" s="475"/>
      <c r="D190" s="475"/>
      <c r="E190" s="475"/>
      <c r="F190" s="639"/>
      <c r="G190" s="642"/>
      <c r="H190" s="642"/>
      <c r="I190" s="642"/>
      <c r="J190" s="475"/>
      <c r="K190" s="516"/>
      <c r="L190" s="516"/>
      <c r="M190" s="516"/>
      <c r="O190" s="516"/>
      <c r="P190" s="516"/>
      <c r="Q190" s="516"/>
      <c r="R190" s="516"/>
      <c r="S190" s="516"/>
    </row>
    <row r="191" spans="1:25" ht="20.25">
      <c r="A191" s="516"/>
      <c r="B191" s="475"/>
      <c r="C191" s="475"/>
      <c r="D191" s="475"/>
      <c r="E191" s="475"/>
      <c r="F191" s="639"/>
      <c r="G191" s="642"/>
      <c r="H191" s="642"/>
      <c r="I191" s="642"/>
      <c r="J191" s="475"/>
      <c r="K191" s="516"/>
      <c r="L191" s="516"/>
      <c r="M191" s="516"/>
      <c r="O191" s="516"/>
      <c r="P191" s="516"/>
      <c r="Q191" s="516"/>
      <c r="R191" s="516"/>
      <c r="S191" s="516"/>
    </row>
    <row r="192" spans="1:25" ht="20.25">
      <c r="A192" s="516"/>
      <c r="B192" s="475"/>
      <c r="C192" s="475"/>
      <c r="D192" s="475"/>
      <c r="E192" s="475"/>
      <c r="F192" s="639"/>
      <c r="G192" s="642"/>
      <c r="H192" s="642"/>
      <c r="I192" s="642"/>
      <c r="J192" s="475"/>
      <c r="K192" s="516"/>
      <c r="L192" s="516"/>
      <c r="M192" s="516"/>
      <c r="O192" s="516"/>
      <c r="P192" s="516"/>
      <c r="Q192" s="516"/>
      <c r="R192" s="516"/>
      <c r="S192" s="516"/>
    </row>
    <row r="193" spans="1:19" ht="20.25">
      <c r="A193" s="516"/>
      <c r="B193" s="475"/>
      <c r="C193" s="475"/>
      <c r="D193" s="475"/>
      <c r="E193" s="475"/>
      <c r="F193" s="639"/>
      <c r="G193" s="642"/>
      <c r="H193" s="642"/>
      <c r="I193" s="642"/>
      <c r="J193" s="475"/>
      <c r="K193" s="516"/>
      <c r="L193" s="516"/>
      <c r="M193" s="516"/>
      <c r="O193" s="516"/>
      <c r="P193" s="516"/>
      <c r="Q193" s="516"/>
      <c r="R193" s="516"/>
      <c r="S193" s="516"/>
    </row>
    <row r="194" spans="1:19" ht="20.25">
      <c r="A194" s="516"/>
      <c r="B194" s="475"/>
      <c r="C194" s="475"/>
      <c r="D194" s="475"/>
      <c r="E194" s="475"/>
      <c r="F194" s="639"/>
      <c r="G194" s="642"/>
      <c r="H194" s="642"/>
      <c r="I194" s="642"/>
      <c r="J194" s="475"/>
      <c r="K194" s="516"/>
      <c r="L194" s="516"/>
      <c r="M194" s="516"/>
      <c r="O194" s="516"/>
      <c r="P194" s="516"/>
      <c r="Q194" s="516"/>
      <c r="R194" s="516"/>
      <c r="S194" s="516"/>
    </row>
    <row r="195" spans="1:19" ht="20.25">
      <c r="A195" s="516"/>
      <c r="B195" s="475"/>
      <c r="C195" s="475"/>
      <c r="D195" s="475"/>
      <c r="E195" s="475"/>
      <c r="F195" s="639"/>
      <c r="G195" s="642"/>
      <c r="H195" s="642"/>
      <c r="I195" s="642"/>
      <c r="J195" s="475"/>
      <c r="K195" s="516"/>
      <c r="L195" s="516"/>
      <c r="M195" s="516"/>
      <c r="O195" s="516"/>
      <c r="P195" s="516"/>
      <c r="Q195" s="516"/>
      <c r="R195" s="516"/>
      <c r="S195" s="516"/>
    </row>
    <row r="196" spans="1:19" ht="20.25">
      <c r="A196" s="516"/>
      <c r="B196" s="475"/>
      <c r="C196" s="475"/>
      <c r="D196" s="475"/>
      <c r="E196" s="475"/>
      <c r="F196" s="639"/>
      <c r="G196" s="642"/>
      <c r="H196" s="642"/>
      <c r="I196" s="642"/>
      <c r="J196" s="475"/>
      <c r="K196" s="516"/>
      <c r="L196" s="516"/>
      <c r="M196" s="516"/>
      <c r="O196" s="516"/>
      <c r="P196" s="516"/>
      <c r="Q196" s="516"/>
      <c r="R196" s="516"/>
      <c r="S196" s="516"/>
    </row>
    <row r="197" spans="1:19" ht="20.25">
      <c r="A197" s="516"/>
      <c r="B197" s="683"/>
      <c r="C197" s="683"/>
      <c r="D197" s="683"/>
      <c r="E197" s="475"/>
      <c r="F197" s="639"/>
      <c r="G197" s="642"/>
      <c r="H197" s="642"/>
      <c r="I197" s="642"/>
      <c r="J197" s="475"/>
      <c r="K197" s="516"/>
      <c r="L197" s="516"/>
      <c r="M197" s="516"/>
      <c r="O197" s="516"/>
      <c r="P197" s="516"/>
      <c r="Q197" s="516"/>
      <c r="R197" s="516"/>
      <c r="S197" s="516"/>
    </row>
    <row r="198" spans="1:19" ht="20.25">
      <c r="A198" s="516"/>
      <c r="B198" s="475"/>
      <c r="C198" s="475"/>
      <c r="D198" s="475"/>
      <c r="E198" s="475"/>
      <c r="F198" s="639"/>
      <c r="G198" s="642"/>
      <c r="H198" s="642"/>
      <c r="I198" s="642"/>
      <c r="J198" s="475"/>
      <c r="K198" s="516"/>
      <c r="L198" s="516"/>
      <c r="M198" s="516"/>
      <c r="O198" s="516"/>
      <c r="P198" s="516"/>
      <c r="Q198" s="516"/>
      <c r="R198" s="516"/>
      <c r="S198" s="516"/>
    </row>
    <row r="199" spans="1:19" ht="20.25">
      <c r="A199" s="516"/>
      <c r="B199" s="475"/>
      <c r="C199" s="475"/>
      <c r="D199" s="475"/>
      <c r="E199" s="475"/>
      <c r="F199" s="639"/>
      <c r="G199" s="642"/>
      <c r="H199" s="642"/>
      <c r="I199" s="642"/>
      <c r="J199" s="475"/>
      <c r="K199" s="516"/>
      <c r="L199" s="516"/>
      <c r="M199" s="516"/>
      <c r="O199" s="516"/>
      <c r="P199" s="516"/>
      <c r="Q199" s="516"/>
      <c r="R199" s="516"/>
      <c r="S199" s="516"/>
    </row>
    <row r="200" spans="1:19" ht="20.25">
      <c r="A200" s="516"/>
      <c r="B200" s="475"/>
      <c r="C200" s="475"/>
      <c r="D200" s="475"/>
      <c r="E200" s="475"/>
      <c r="F200" s="639"/>
      <c r="G200" s="642"/>
      <c r="H200" s="642"/>
      <c r="I200" s="642"/>
      <c r="J200" s="475"/>
      <c r="K200" s="516"/>
      <c r="L200" s="516"/>
      <c r="M200" s="516"/>
      <c r="O200" s="516"/>
      <c r="P200" s="516"/>
      <c r="Q200" s="516"/>
      <c r="R200" s="516"/>
      <c r="S200" s="516"/>
    </row>
    <row r="201" spans="1:19" ht="20.25">
      <c r="A201" s="516"/>
      <c r="B201" s="475"/>
      <c r="C201" s="475"/>
      <c r="D201" s="475"/>
      <c r="E201" s="475"/>
      <c r="F201" s="639"/>
      <c r="G201" s="642"/>
      <c r="H201" s="642"/>
      <c r="I201" s="642"/>
      <c r="J201" s="475"/>
      <c r="K201" s="516"/>
      <c r="L201" s="516"/>
      <c r="M201" s="516"/>
      <c r="O201" s="516"/>
      <c r="P201" s="516"/>
      <c r="Q201" s="516"/>
      <c r="R201" s="516"/>
      <c r="S201" s="516"/>
    </row>
    <row r="202" spans="1:19" ht="20.25">
      <c r="A202" s="516"/>
      <c r="B202" s="475"/>
      <c r="C202" s="475"/>
      <c r="D202" s="475"/>
      <c r="E202" s="475"/>
      <c r="F202" s="639"/>
      <c r="G202" s="642"/>
      <c r="H202" s="642"/>
      <c r="I202" s="642"/>
      <c r="J202" s="475"/>
      <c r="K202" s="516"/>
      <c r="L202" s="516"/>
      <c r="M202" s="516"/>
      <c r="O202" s="516"/>
      <c r="P202" s="516"/>
      <c r="Q202" s="516"/>
      <c r="R202" s="516"/>
      <c r="S202" s="516"/>
    </row>
    <row r="203" spans="1:19" ht="20.25">
      <c r="A203" s="516"/>
      <c r="B203" s="475"/>
      <c r="C203" s="475"/>
      <c r="D203" s="475"/>
      <c r="E203" s="475"/>
      <c r="F203" s="639"/>
      <c r="G203" s="642"/>
      <c r="H203" s="642"/>
      <c r="I203" s="642"/>
      <c r="J203" s="475"/>
      <c r="K203" s="516"/>
      <c r="L203" s="516"/>
      <c r="M203" s="516"/>
      <c r="O203" s="516"/>
      <c r="P203" s="516"/>
      <c r="Q203" s="516"/>
      <c r="R203" s="516"/>
      <c r="S203" s="516"/>
    </row>
    <row r="204" spans="1:19" ht="20.25">
      <c r="A204" s="516"/>
      <c r="B204" s="475"/>
      <c r="C204" s="475"/>
      <c r="D204" s="475"/>
      <c r="E204" s="475"/>
      <c r="F204" s="639"/>
      <c r="G204" s="642"/>
      <c r="H204" s="642"/>
      <c r="I204" s="642"/>
      <c r="J204" s="475"/>
      <c r="K204" s="516"/>
      <c r="L204" s="516"/>
      <c r="M204" s="516"/>
      <c r="O204" s="516"/>
      <c r="P204" s="516"/>
      <c r="Q204" s="516"/>
      <c r="R204" s="516"/>
      <c r="S204" s="516"/>
    </row>
    <row r="205" spans="1:19" ht="20.25">
      <c r="A205" s="516"/>
      <c r="B205" s="475"/>
      <c r="C205" s="475"/>
      <c r="D205" s="475"/>
      <c r="E205" s="475"/>
      <c r="F205" s="639"/>
      <c r="G205" s="642"/>
      <c r="H205" s="642"/>
      <c r="I205" s="642"/>
      <c r="J205" s="475"/>
      <c r="K205" s="516"/>
      <c r="L205" s="516"/>
      <c r="M205" s="516"/>
      <c r="O205" s="516"/>
      <c r="P205" s="516"/>
      <c r="Q205" s="516"/>
      <c r="R205" s="516"/>
      <c r="S205" s="516"/>
    </row>
    <row r="206" spans="1:19" ht="20.25">
      <c r="A206" s="516"/>
      <c r="B206" s="475"/>
      <c r="C206" s="475"/>
      <c r="D206" s="475"/>
      <c r="E206" s="475"/>
      <c r="F206" s="639"/>
      <c r="G206" s="642"/>
      <c r="H206" s="642"/>
      <c r="I206" s="642"/>
      <c r="J206" s="475"/>
      <c r="K206" s="516"/>
      <c r="L206" s="516"/>
      <c r="M206" s="516"/>
      <c r="O206" s="516"/>
      <c r="P206" s="516"/>
      <c r="Q206" s="516"/>
      <c r="R206" s="516"/>
      <c r="S206" s="516"/>
    </row>
    <row r="207" spans="1:19" ht="20.25">
      <c r="A207" s="516"/>
      <c r="B207" s="475"/>
      <c r="C207" s="475"/>
      <c r="D207" s="475"/>
      <c r="E207" s="475"/>
      <c r="F207" s="639"/>
      <c r="G207" s="642"/>
      <c r="H207" s="642"/>
      <c r="I207" s="642"/>
      <c r="J207" s="475"/>
      <c r="K207" s="516"/>
      <c r="L207" s="516"/>
      <c r="M207" s="516"/>
      <c r="O207" s="516"/>
      <c r="P207" s="516"/>
      <c r="Q207" s="516"/>
      <c r="R207" s="516"/>
      <c r="S207" s="516"/>
    </row>
    <row r="208" spans="1:19" ht="20.25">
      <c r="A208" s="516"/>
      <c r="B208" s="475"/>
      <c r="C208" s="475"/>
      <c r="D208" s="475"/>
      <c r="E208" s="475"/>
      <c r="F208" s="639"/>
      <c r="G208" s="642"/>
      <c r="H208" s="642"/>
      <c r="I208" s="642"/>
      <c r="J208" s="475"/>
      <c r="K208" s="516"/>
      <c r="L208" s="516"/>
      <c r="M208" s="516"/>
      <c r="O208" s="516"/>
      <c r="P208" s="516"/>
      <c r="Q208" s="516"/>
      <c r="R208" s="516"/>
      <c r="S208" s="516"/>
    </row>
    <row r="209" spans="1:19" ht="20.25">
      <c r="A209" s="516"/>
      <c r="B209" s="475"/>
      <c r="C209" s="475"/>
      <c r="D209" s="475"/>
      <c r="E209" s="475"/>
      <c r="F209" s="639"/>
      <c r="G209" s="642"/>
      <c r="H209" s="642"/>
      <c r="I209" s="642"/>
      <c r="J209" s="475"/>
      <c r="K209" s="516"/>
      <c r="L209" s="516"/>
      <c r="M209" s="516"/>
      <c r="O209" s="516"/>
      <c r="P209" s="516"/>
      <c r="Q209" s="516"/>
      <c r="R209" s="516"/>
      <c r="S209" s="516"/>
    </row>
    <row r="210" spans="1:19" ht="20.25">
      <c r="A210" s="516"/>
      <c r="B210" s="475"/>
      <c r="C210" s="475"/>
      <c r="D210" s="475"/>
      <c r="E210" s="475"/>
      <c r="F210" s="639"/>
      <c r="G210" s="642"/>
      <c r="H210" s="642"/>
      <c r="I210" s="642"/>
      <c r="J210" s="475"/>
      <c r="K210" s="516"/>
      <c r="L210" s="516"/>
      <c r="M210" s="516"/>
      <c r="O210" s="516"/>
      <c r="P210" s="516"/>
      <c r="Q210" s="516"/>
      <c r="R210" s="516"/>
      <c r="S210" s="516"/>
    </row>
    <row r="211" spans="1:19" ht="20.25">
      <c r="A211" s="516"/>
      <c r="B211" s="475"/>
      <c r="C211" s="475"/>
      <c r="D211" s="475"/>
      <c r="E211" s="475"/>
      <c r="F211" s="639"/>
      <c r="G211" s="642"/>
      <c r="H211" s="642"/>
      <c r="I211" s="642"/>
      <c r="J211" s="475"/>
      <c r="K211" s="516"/>
      <c r="L211" s="516"/>
      <c r="M211" s="516"/>
      <c r="O211" s="516"/>
      <c r="P211" s="516"/>
      <c r="Q211" s="516"/>
      <c r="R211" s="516"/>
      <c r="S211" s="516"/>
    </row>
    <row r="212" spans="1:19" ht="20.25">
      <c r="A212" s="516"/>
      <c r="B212" s="475"/>
      <c r="C212" s="475"/>
      <c r="D212" s="475"/>
      <c r="E212" s="475"/>
      <c r="F212" s="639"/>
      <c r="G212" s="642"/>
      <c r="H212" s="642"/>
      <c r="I212" s="642"/>
      <c r="J212" s="475"/>
      <c r="K212" s="516"/>
      <c r="L212" s="516"/>
      <c r="M212" s="516"/>
      <c r="O212" s="516"/>
      <c r="P212" s="516"/>
      <c r="Q212" s="516"/>
      <c r="R212" s="516"/>
      <c r="S212" s="516"/>
    </row>
    <row r="213" spans="1:19" ht="20.25">
      <c r="A213" s="516"/>
      <c r="B213" s="475"/>
      <c r="C213" s="475"/>
      <c r="D213" s="475"/>
      <c r="E213" s="475"/>
      <c r="F213" s="639"/>
      <c r="G213" s="642"/>
      <c r="H213" s="642"/>
      <c r="I213" s="642"/>
      <c r="J213" s="475"/>
      <c r="K213" s="516"/>
      <c r="L213" s="516"/>
      <c r="M213" s="516"/>
      <c r="O213" s="516"/>
      <c r="P213" s="516"/>
      <c r="Q213" s="516"/>
      <c r="R213" s="516"/>
      <c r="S213" s="516"/>
    </row>
    <row r="214" spans="1:19" ht="20.25">
      <c r="A214" s="516"/>
      <c r="B214" s="475"/>
      <c r="C214" s="475"/>
      <c r="D214" s="475"/>
      <c r="E214" s="475"/>
      <c r="F214" s="639"/>
      <c r="G214" s="642"/>
      <c r="H214" s="642"/>
      <c r="I214" s="642"/>
      <c r="J214" s="475"/>
      <c r="K214" s="516"/>
      <c r="L214" s="516"/>
      <c r="M214" s="516"/>
      <c r="O214" s="516"/>
      <c r="P214" s="516"/>
      <c r="Q214" s="516"/>
      <c r="R214" s="516"/>
      <c r="S214" s="516"/>
    </row>
    <row r="215" spans="1:19" ht="20.25">
      <c r="A215" s="516"/>
      <c r="B215" s="475"/>
      <c r="C215" s="475"/>
      <c r="D215" s="475"/>
      <c r="E215" s="475"/>
      <c r="F215" s="639"/>
      <c r="G215" s="642"/>
      <c r="H215" s="642"/>
      <c r="I215" s="642"/>
      <c r="J215" s="475"/>
      <c r="K215" s="516"/>
      <c r="L215" s="516"/>
      <c r="M215" s="516"/>
      <c r="O215" s="516"/>
      <c r="P215" s="516"/>
      <c r="Q215" s="516"/>
      <c r="R215" s="516"/>
      <c r="S215" s="516"/>
    </row>
    <row r="216" spans="1:19" ht="20.25">
      <c r="A216" s="516"/>
      <c r="B216" s="475"/>
      <c r="C216" s="475"/>
      <c r="D216" s="475"/>
      <c r="E216" s="475"/>
      <c r="F216" s="639"/>
      <c r="G216" s="642"/>
      <c r="H216" s="642"/>
      <c r="I216" s="642"/>
      <c r="J216" s="475"/>
      <c r="K216" s="516"/>
      <c r="L216" s="516"/>
      <c r="M216" s="516"/>
      <c r="O216" s="516"/>
      <c r="P216" s="516"/>
      <c r="Q216" s="516"/>
      <c r="R216" s="516"/>
      <c r="S216" s="516"/>
    </row>
    <row r="217" spans="1:19" ht="20.25">
      <c r="A217" s="516"/>
      <c r="B217" s="475"/>
      <c r="C217" s="475"/>
      <c r="D217" s="475"/>
      <c r="E217" s="475"/>
      <c r="F217" s="639"/>
      <c r="G217" s="642"/>
      <c r="H217" s="642"/>
      <c r="I217" s="642"/>
      <c r="J217" s="475"/>
      <c r="K217" s="516"/>
      <c r="L217" s="516"/>
      <c r="M217" s="516"/>
      <c r="O217" s="516"/>
      <c r="P217" s="516"/>
      <c r="Q217" s="516"/>
      <c r="R217" s="516"/>
      <c r="S217" s="516"/>
    </row>
    <row r="218" spans="1:19" ht="20.25">
      <c r="A218" s="516"/>
      <c r="B218" s="475"/>
      <c r="C218" s="475"/>
      <c r="D218" s="475"/>
      <c r="E218" s="475"/>
      <c r="F218" s="639"/>
      <c r="G218" s="642"/>
      <c r="H218" s="642"/>
      <c r="I218" s="642"/>
      <c r="J218" s="475"/>
      <c r="K218" s="516"/>
      <c r="L218" s="516"/>
      <c r="M218" s="516"/>
      <c r="O218" s="516"/>
      <c r="P218" s="516"/>
      <c r="Q218" s="516"/>
      <c r="R218" s="516"/>
      <c r="S218" s="516"/>
    </row>
    <row r="219" spans="1:19" ht="20.25">
      <c r="A219" s="516"/>
      <c r="B219" s="475"/>
      <c r="C219" s="475"/>
      <c r="D219" s="475"/>
      <c r="E219" s="475"/>
      <c r="F219" s="639"/>
      <c r="G219" s="642"/>
      <c r="H219" s="642"/>
      <c r="I219" s="642"/>
      <c r="J219" s="475"/>
      <c r="K219" s="516"/>
      <c r="L219" s="516"/>
      <c r="M219" s="516"/>
      <c r="O219" s="516"/>
      <c r="P219" s="516"/>
      <c r="Q219" s="516"/>
      <c r="R219" s="516"/>
      <c r="S219" s="516"/>
    </row>
    <row r="220" spans="1:19" ht="20.25">
      <c r="A220" s="516"/>
      <c r="B220" s="475"/>
      <c r="C220" s="475"/>
      <c r="D220" s="475"/>
      <c r="E220" s="475"/>
      <c r="F220" s="639"/>
      <c r="G220" s="642"/>
      <c r="H220" s="642"/>
      <c r="I220" s="642"/>
      <c r="J220" s="475"/>
      <c r="K220" s="516"/>
      <c r="L220" s="516"/>
      <c r="M220" s="516"/>
      <c r="O220" s="516"/>
      <c r="P220" s="516"/>
      <c r="Q220" s="516"/>
      <c r="R220" s="516"/>
      <c r="S220" s="516"/>
    </row>
    <row r="221" spans="1:19" ht="20.25">
      <c r="A221" s="516"/>
      <c r="B221" s="475"/>
      <c r="C221" s="475"/>
      <c r="D221" s="475"/>
      <c r="E221" s="475"/>
      <c r="F221" s="639"/>
      <c r="G221" s="642"/>
      <c r="H221" s="642"/>
      <c r="I221" s="642"/>
      <c r="J221" s="475"/>
      <c r="K221" s="516"/>
      <c r="L221" s="516"/>
      <c r="M221" s="516"/>
      <c r="O221" s="516"/>
      <c r="P221" s="516"/>
      <c r="Q221" s="516"/>
      <c r="R221" s="516"/>
      <c r="S221" s="516"/>
    </row>
    <row r="222" spans="1:19" ht="20.25">
      <c r="A222" s="516"/>
      <c r="B222" s="475"/>
      <c r="C222" s="475"/>
      <c r="D222" s="475"/>
      <c r="E222" s="475"/>
      <c r="F222" s="639"/>
      <c r="G222" s="642"/>
      <c r="H222" s="642"/>
      <c r="I222" s="642"/>
      <c r="J222" s="475"/>
      <c r="K222" s="516"/>
      <c r="L222" s="516"/>
      <c r="M222" s="516"/>
      <c r="O222" s="516"/>
      <c r="P222" s="516"/>
      <c r="Q222" s="516"/>
      <c r="R222" s="516"/>
      <c r="S222" s="516"/>
    </row>
    <row r="223" spans="1:19" ht="20.25">
      <c r="A223" s="516"/>
      <c r="B223" s="475"/>
      <c r="C223" s="475"/>
      <c r="D223" s="475"/>
      <c r="E223" s="475"/>
      <c r="F223" s="639"/>
      <c r="G223" s="642"/>
      <c r="H223" s="642"/>
      <c r="I223" s="642"/>
      <c r="J223" s="475"/>
      <c r="K223" s="516"/>
      <c r="L223" s="516"/>
      <c r="M223" s="516"/>
      <c r="O223" s="516"/>
      <c r="P223" s="516"/>
      <c r="Q223" s="516"/>
      <c r="R223" s="516"/>
      <c r="S223" s="516"/>
    </row>
    <row r="224" spans="1:19" ht="20.25">
      <c r="A224" s="516"/>
      <c r="B224" s="475"/>
      <c r="C224" s="475"/>
      <c r="D224" s="475"/>
      <c r="E224" s="475"/>
      <c r="F224" s="639"/>
      <c r="G224" s="642"/>
      <c r="H224" s="642"/>
      <c r="I224" s="642"/>
      <c r="J224" s="475"/>
      <c r="K224" s="516"/>
      <c r="L224" s="516"/>
      <c r="M224" s="516"/>
      <c r="O224" s="516"/>
      <c r="P224" s="516"/>
      <c r="Q224" s="516"/>
      <c r="R224" s="516"/>
      <c r="S224" s="516"/>
    </row>
    <row r="225" spans="1:19" ht="20.25">
      <c r="A225" s="516"/>
      <c r="B225" s="475"/>
      <c r="C225" s="475"/>
      <c r="D225" s="475"/>
      <c r="E225" s="475"/>
      <c r="F225" s="639"/>
      <c r="G225" s="642"/>
      <c r="H225" s="642"/>
      <c r="I225" s="642"/>
      <c r="J225" s="475"/>
      <c r="K225" s="516"/>
      <c r="L225" s="516"/>
      <c r="M225" s="516"/>
      <c r="O225" s="516"/>
      <c r="P225" s="516"/>
      <c r="Q225" s="516"/>
      <c r="R225" s="516"/>
      <c r="S225" s="516"/>
    </row>
    <row r="226" spans="1:19" ht="20.25">
      <c r="A226" s="516"/>
      <c r="B226" s="475"/>
      <c r="C226" s="475"/>
      <c r="D226" s="475"/>
      <c r="E226" s="475"/>
      <c r="F226" s="639"/>
      <c r="G226" s="642"/>
      <c r="H226" s="642"/>
      <c r="I226" s="642"/>
      <c r="J226" s="475"/>
      <c r="K226" s="516"/>
      <c r="L226" s="516"/>
      <c r="M226" s="516"/>
      <c r="O226" s="516"/>
      <c r="P226" s="516"/>
      <c r="Q226" s="516"/>
      <c r="R226" s="516"/>
      <c r="S226" s="516"/>
    </row>
    <row r="227" spans="1:19" ht="20.25">
      <c r="A227" s="516"/>
      <c r="B227" s="475"/>
      <c r="C227" s="475"/>
      <c r="D227" s="475"/>
      <c r="E227" s="475"/>
      <c r="F227" s="639"/>
      <c r="G227" s="642"/>
      <c r="H227" s="642"/>
      <c r="I227" s="642"/>
      <c r="J227" s="475"/>
      <c r="K227" s="516"/>
      <c r="L227" s="516"/>
      <c r="M227" s="516"/>
      <c r="O227" s="516"/>
      <c r="P227" s="516"/>
      <c r="Q227" s="516"/>
      <c r="R227" s="516"/>
      <c r="S227" s="516"/>
    </row>
    <row r="228" spans="1:19" ht="20.25">
      <c r="A228" s="516"/>
      <c r="B228" s="475"/>
      <c r="C228" s="475"/>
      <c r="D228" s="475"/>
      <c r="E228" s="475"/>
      <c r="F228" s="639"/>
      <c r="G228" s="642"/>
      <c r="H228" s="642"/>
      <c r="I228" s="642"/>
      <c r="J228" s="475"/>
      <c r="K228" s="516"/>
      <c r="L228" s="516"/>
      <c r="M228" s="516"/>
      <c r="O228" s="516"/>
      <c r="P228" s="516"/>
      <c r="Q228" s="516"/>
      <c r="R228" s="516"/>
      <c r="S228" s="516"/>
    </row>
    <row r="229" spans="1:19" ht="20.25">
      <c r="A229" s="516"/>
      <c r="B229" s="475"/>
      <c r="C229" s="475"/>
      <c r="D229" s="475"/>
      <c r="E229" s="475"/>
      <c r="F229" s="639"/>
      <c r="G229" s="642"/>
      <c r="H229" s="642"/>
      <c r="I229" s="642"/>
      <c r="J229" s="475"/>
      <c r="K229" s="516"/>
      <c r="L229" s="516"/>
      <c r="M229" s="516"/>
      <c r="O229" s="516"/>
      <c r="P229" s="516"/>
      <c r="Q229" s="516"/>
      <c r="R229" s="516"/>
      <c r="S229" s="516"/>
    </row>
    <row r="230" spans="1:19" ht="20.25">
      <c r="A230" s="516"/>
      <c r="B230" s="475"/>
      <c r="C230" s="475"/>
      <c r="D230" s="475"/>
      <c r="E230" s="475"/>
      <c r="F230" s="639"/>
      <c r="G230" s="642"/>
      <c r="H230" s="642"/>
      <c r="I230" s="642"/>
      <c r="J230" s="475"/>
      <c r="K230" s="516"/>
      <c r="L230" s="516"/>
      <c r="M230" s="516"/>
      <c r="O230" s="516"/>
      <c r="P230" s="516"/>
      <c r="Q230" s="516"/>
      <c r="R230" s="516"/>
      <c r="S230" s="516"/>
    </row>
    <row r="231" spans="1:19" ht="20.25">
      <c r="A231" s="516"/>
      <c r="B231" s="475"/>
      <c r="C231" s="475"/>
      <c r="D231" s="475"/>
      <c r="E231" s="475"/>
      <c r="F231" s="639"/>
      <c r="G231" s="642"/>
      <c r="H231" s="642"/>
      <c r="I231" s="642"/>
      <c r="J231" s="475"/>
      <c r="K231" s="516"/>
      <c r="L231" s="516"/>
      <c r="M231" s="516"/>
      <c r="O231" s="516"/>
      <c r="P231" s="516"/>
      <c r="Q231" s="516"/>
      <c r="R231" s="516"/>
      <c r="S231" s="516"/>
    </row>
    <row r="232" spans="1:19" ht="20.25">
      <c r="A232" s="516"/>
      <c r="B232" s="475"/>
      <c r="C232" s="475"/>
      <c r="D232" s="475"/>
      <c r="E232" s="475"/>
      <c r="F232" s="639"/>
      <c r="G232" s="642"/>
      <c r="H232" s="642"/>
      <c r="I232" s="642"/>
      <c r="J232" s="475"/>
      <c r="K232" s="516"/>
      <c r="L232" s="516"/>
      <c r="M232" s="516"/>
      <c r="O232" s="516"/>
      <c r="P232" s="516"/>
      <c r="Q232" s="516"/>
      <c r="R232" s="516"/>
      <c r="S232" s="516"/>
    </row>
    <row r="233" spans="1:19" ht="20.25">
      <c r="A233" s="516"/>
      <c r="B233" s="475"/>
      <c r="C233" s="475"/>
      <c r="D233" s="475"/>
      <c r="E233" s="475"/>
      <c r="F233" s="639"/>
      <c r="G233" s="642"/>
      <c r="H233" s="642"/>
      <c r="I233" s="642"/>
      <c r="J233" s="475"/>
      <c r="K233" s="516"/>
      <c r="L233" s="516"/>
      <c r="M233" s="516"/>
      <c r="O233" s="516"/>
      <c r="P233" s="516"/>
      <c r="Q233" s="516"/>
      <c r="R233" s="516"/>
      <c r="S233" s="516"/>
    </row>
    <row r="234" spans="1:19" ht="20.25">
      <c r="A234" s="516"/>
      <c r="B234" s="475"/>
      <c r="C234" s="475"/>
      <c r="D234" s="475"/>
      <c r="E234" s="475"/>
      <c r="F234" s="639"/>
      <c r="G234" s="642"/>
      <c r="H234" s="642"/>
      <c r="I234" s="642"/>
      <c r="J234" s="475"/>
      <c r="K234" s="516"/>
      <c r="L234" s="516"/>
      <c r="M234" s="516"/>
      <c r="O234" s="516"/>
      <c r="P234" s="516"/>
      <c r="Q234" s="516"/>
      <c r="R234" s="516"/>
      <c r="S234" s="516"/>
    </row>
    <row r="235" spans="1:19" ht="20.25">
      <c r="A235" s="516"/>
      <c r="B235" s="475"/>
      <c r="C235" s="475"/>
      <c r="D235" s="475"/>
      <c r="E235" s="475"/>
      <c r="F235" s="639"/>
      <c r="G235" s="642"/>
      <c r="H235" s="642"/>
      <c r="I235" s="642"/>
      <c r="J235" s="475"/>
      <c r="K235" s="516"/>
      <c r="L235" s="516"/>
      <c r="M235" s="516"/>
      <c r="O235" s="516"/>
      <c r="P235" s="516"/>
      <c r="Q235" s="516"/>
      <c r="R235" s="516"/>
      <c r="S235" s="516"/>
    </row>
    <row r="236" spans="1:19" ht="20.25">
      <c r="A236" s="516"/>
      <c r="B236" s="475"/>
      <c r="C236" s="475"/>
      <c r="D236" s="475"/>
      <c r="E236" s="475"/>
      <c r="F236" s="639"/>
      <c r="G236" s="642"/>
      <c r="H236" s="642"/>
      <c r="I236" s="642"/>
      <c r="J236" s="475"/>
      <c r="K236" s="516"/>
      <c r="L236" s="516"/>
      <c r="M236" s="516"/>
      <c r="O236" s="516"/>
      <c r="P236" s="516"/>
      <c r="Q236" s="516"/>
      <c r="R236" s="516"/>
      <c r="S236" s="516"/>
    </row>
    <row r="237" spans="1:19" ht="20.25">
      <c r="A237" s="516"/>
      <c r="B237" s="475"/>
      <c r="C237" s="475"/>
      <c r="D237" s="475"/>
      <c r="E237" s="475"/>
      <c r="F237" s="639"/>
      <c r="G237" s="642"/>
      <c r="H237" s="642"/>
      <c r="I237" s="642"/>
      <c r="J237" s="475"/>
      <c r="K237" s="516"/>
      <c r="L237" s="516"/>
      <c r="M237" s="516"/>
      <c r="O237" s="516"/>
      <c r="P237" s="516"/>
      <c r="Q237" s="516"/>
      <c r="R237" s="516"/>
      <c r="S237" s="516"/>
    </row>
    <row r="238" spans="1:19" ht="20.25">
      <c r="A238" s="516"/>
      <c r="B238" s="475"/>
      <c r="C238" s="475"/>
      <c r="D238" s="475"/>
      <c r="E238" s="475"/>
      <c r="F238" s="639"/>
      <c r="G238" s="642"/>
      <c r="H238" s="642"/>
      <c r="I238" s="642"/>
      <c r="J238" s="475"/>
      <c r="K238" s="516"/>
      <c r="L238" s="516"/>
      <c r="M238" s="516"/>
      <c r="O238" s="516"/>
      <c r="P238" s="516"/>
      <c r="Q238" s="516"/>
      <c r="R238" s="516"/>
      <c r="S238" s="516"/>
    </row>
    <row r="239" spans="1:19" ht="20.25">
      <c r="A239" s="516"/>
      <c r="B239" s="475"/>
      <c r="C239" s="475"/>
      <c r="D239" s="475"/>
      <c r="E239" s="475"/>
      <c r="F239" s="639"/>
      <c r="G239" s="642"/>
      <c r="H239" s="642"/>
      <c r="I239" s="642"/>
      <c r="J239" s="475"/>
      <c r="K239" s="516"/>
      <c r="L239" s="516"/>
      <c r="M239" s="516"/>
      <c r="O239" s="516"/>
      <c r="P239" s="516"/>
      <c r="Q239" s="516"/>
      <c r="R239" s="516"/>
      <c r="S239" s="516"/>
    </row>
    <row r="240" spans="1:19" ht="20.25">
      <c r="A240" s="516"/>
      <c r="B240" s="475"/>
      <c r="C240" s="475"/>
      <c r="D240" s="475"/>
      <c r="E240" s="475"/>
      <c r="F240" s="639"/>
      <c r="G240" s="642"/>
      <c r="H240" s="642"/>
      <c r="I240" s="642"/>
      <c r="J240" s="475"/>
      <c r="K240" s="516"/>
      <c r="L240" s="516"/>
      <c r="M240" s="516"/>
      <c r="O240" s="516"/>
      <c r="P240" s="516"/>
      <c r="Q240" s="516"/>
      <c r="R240" s="516"/>
      <c r="S240" s="516"/>
    </row>
    <row r="241" spans="1:19" ht="20.25">
      <c r="A241" s="516"/>
      <c r="B241" s="475"/>
      <c r="C241" s="475"/>
      <c r="D241" s="475"/>
      <c r="E241" s="475"/>
      <c r="F241" s="639"/>
      <c r="G241" s="642"/>
      <c r="H241" s="642"/>
      <c r="I241" s="642"/>
      <c r="J241" s="475"/>
      <c r="K241" s="516"/>
      <c r="L241" s="516"/>
      <c r="M241" s="516"/>
      <c r="O241" s="516"/>
      <c r="P241" s="516"/>
      <c r="Q241" s="516"/>
      <c r="R241" s="516"/>
      <c r="S241" s="516"/>
    </row>
    <row r="242" spans="1:19" ht="20.25">
      <c r="A242" s="516"/>
      <c r="B242" s="475"/>
      <c r="C242" s="475"/>
      <c r="D242" s="475"/>
      <c r="E242" s="475"/>
      <c r="F242" s="639"/>
      <c r="G242" s="642"/>
      <c r="H242" s="642"/>
      <c r="I242" s="642"/>
      <c r="J242" s="475"/>
      <c r="K242" s="516"/>
      <c r="L242" s="516"/>
      <c r="M242" s="516"/>
      <c r="O242" s="516"/>
      <c r="P242" s="516"/>
      <c r="Q242" s="516"/>
      <c r="R242" s="516"/>
      <c r="S242" s="516"/>
    </row>
    <row r="243" spans="1:19" ht="20.25">
      <c r="A243" s="516"/>
      <c r="B243" s="475"/>
      <c r="C243" s="475"/>
      <c r="D243" s="475"/>
      <c r="E243" s="475"/>
      <c r="F243" s="639"/>
      <c r="G243" s="642"/>
      <c r="H243" s="642"/>
      <c r="I243" s="642"/>
      <c r="J243" s="475"/>
      <c r="K243" s="516"/>
      <c r="L243" s="516"/>
      <c r="M243" s="516"/>
      <c r="O243" s="516"/>
      <c r="P243" s="516"/>
      <c r="Q243" s="516"/>
      <c r="R243" s="516"/>
      <c r="S243" s="516"/>
    </row>
    <row r="244" spans="1:19" ht="20.25">
      <c r="A244" s="516"/>
      <c r="B244" s="475"/>
      <c r="C244" s="475"/>
      <c r="D244" s="475"/>
      <c r="E244" s="475"/>
      <c r="F244" s="639"/>
      <c r="G244" s="642"/>
      <c r="H244" s="642"/>
      <c r="I244" s="642"/>
      <c r="J244" s="475"/>
      <c r="K244" s="516"/>
      <c r="L244" s="516"/>
      <c r="M244" s="516"/>
      <c r="O244" s="516"/>
      <c r="P244" s="516"/>
      <c r="Q244" s="516"/>
      <c r="R244" s="516"/>
      <c r="S244" s="516"/>
    </row>
    <row r="245" spans="1:19" ht="20.25">
      <c r="A245" s="516"/>
      <c r="B245" s="475"/>
      <c r="C245" s="475"/>
      <c r="D245" s="475"/>
      <c r="E245" s="475"/>
      <c r="F245" s="639"/>
      <c r="G245" s="642"/>
      <c r="H245" s="642"/>
      <c r="I245" s="642"/>
      <c r="J245" s="475"/>
      <c r="K245" s="516"/>
      <c r="L245" s="516"/>
      <c r="M245" s="516"/>
      <c r="O245" s="516"/>
      <c r="P245" s="516"/>
      <c r="Q245" s="516"/>
      <c r="R245" s="516"/>
      <c r="S245" s="516"/>
    </row>
    <row r="246" spans="1:19" ht="20.25">
      <c r="A246" s="516"/>
      <c r="B246" s="475"/>
      <c r="C246" s="475"/>
      <c r="D246" s="475"/>
      <c r="E246" s="475"/>
      <c r="F246" s="639"/>
      <c r="G246" s="642"/>
      <c r="H246" s="642"/>
      <c r="I246" s="642"/>
      <c r="J246" s="475"/>
      <c r="K246" s="516"/>
      <c r="L246" s="516"/>
      <c r="M246" s="516"/>
      <c r="O246" s="516"/>
      <c r="P246" s="516"/>
      <c r="Q246" s="516"/>
      <c r="R246" s="516"/>
      <c r="S246" s="516"/>
    </row>
    <row r="247" spans="1:19" ht="20.25">
      <c r="A247" s="516"/>
      <c r="B247" s="475"/>
      <c r="C247" s="475"/>
      <c r="D247" s="475"/>
      <c r="E247" s="475"/>
      <c r="F247" s="639"/>
      <c r="G247" s="642"/>
      <c r="H247" s="642"/>
      <c r="I247" s="642"/>
      <c r="J247" s="475"/>
      <c r="K247" s="516"/>
      <c r="L247" s="516"/>
      <c r="M247" s="516"/>
      <c r="O247" s="516"/>
      <c r="P247" s="516"/>
      <c r="Q247" s="516"/>
      <c r="R247" s="516"/>
      <c r="S247" s="516"/>
    </row>
    <row r="248" spans="1:19" ht="20.25">
      <c r="A248" s="516"/>
      <c r="B248" s="475"/>
      <c r="C248" s="475"/>
      <c r="D248" s="475"/>
      <c r="E248" s="475"/>
      <c r="F248" s="639"/>
      <c r="G248" s="642"/>
      <c r="H248" s="642"/>
      <c r="I248" s="642"/>
      <c r="J248" s="475"/>
      <c r="K248" s="516"/>
      <c r="L248" s="516"/>
      <c r="M248" s="516"/>
      <c r="O248" s="516"/>
      <c r="P248" s="516"/>
      <c r="Q248" s="516"/>
      <c r="R248" s="516"/>
      <c r="S248" s="516"/>
    </row>
    <row r="249" spans="1:19" ht="20.25">
      <c r="A249" s="516"/>
      <c r="B249" s="475"/>
      <c r="C249" s="475"/>
      <c r="D249" s="475"/>
      <c r="E249" s="475"/>
      <c r="F249" s="639"/>
      <c r="G249" s="642"/>
      <c r="H249" s="642"/>
      <c r="I249" s="642"/>
      <c r="J249" s="475"/>
      <c r="K249" s="516"/>
      <c r="L249" s="516"/>
      <c r="M249" s="516"/>
      <c r="O249" s="516"/>
      <c r="P249" s="516"/>
      <c r="Q249" s="516"/>
      <c r="R249" s="516"/>
      <c r="S249" s="516"/>
    </row>
    <row r="250" spans="1:19" ht="20.25">
      <c r="A250" s="516"/>
      <c r="B250" s="475"/>
      <c r="C250" s="475"/>
      <c r="D250" s="475"/>
      <c r="E250" s="475"/>
      <c r="F250" s="639"/>
      <c r="G250" s="642"/>
      <c r="H250" s="642"/>
      <c r="I250" s="642"/>
      <c r="J250" s="475"/>
      <c r="K250" s="516"/>
      <c r="L250" s="516"/>
      <c r="M250" s="516"/>
      <c r="O250" s="516"/>
      <c r="P250" s="516"/>
      <c r="Q250" s="516"/>
      <c r="R250" s="516"/>
      <c r="S250" s="516"/>
    </row>
    <row r="251" spans="1:19" ht="20.25">
      <c r="A251" s="516"/>
      <c r="B251" s="475"/>
      <c r="C251" s="475"/>
      <c r="D251" s="475"/>
      <c r="E251" s="475"/>
      <c r="F251" s="639"/>
      <c r="G251" s="642"/>
      <c r="H251" s="642"/>
      <c r="I251" s="642"/>
      <c r="J251" s="475"/>
      <c r="K251" s="516"/>
      <c r="L251" s="516"/>
      <c r="M251" s="516"/>
      <c r="O251" s="516"/>
      <c r="P251" s="516"/>
      <c r="Q251" s="516"/>
      <c r="R251" s="516"/>
      <c r="S251" s="516"/>
    </row>
    <row r="252" spans="1:19" ht="20.25">
      <c r="A252" s="516"/>
      <c r="B252" s="475"/>
      <c r="C252" s="475"/>
      <c r="D252" s="475"/>
      <c r="E252" s="475"/>
      <c r="F252" s="639"/>
      <c r="G252" s="642"/>
      <c r="H252" s="642"/>
      <c r="I252" s="642"/>
      <c r="J252" s="475"/>
      <c r="K252" s="516"/>
      <c r="L252" s="516"/>
      <c r="M252" s="516"/>
      <c r="O252" s="516"/>
      <c r="P252" s="516"/>
      <c r="Q252" s="516"/>
      <c r="R252" s="516"/>
      <c r="S252" s="516"/>
    </row>
    <row r="253" spans="1:19" ht="20.25">
      <c r="A253" s="516"/>
      <c r="B253" s="475"/>
      <c r="C253" s="475"/>
      <c r="D253" s="475"/>
      <c r="E253" s="475"/>
      <c r="F253" s="639"/>
      <c r="G253" s="642"/>
      <c r="H253" s="642"/>
      <c r="I253" s="642"/>
      <c r="J253" s="475"/>
      <c r="K253" s="516"/>
      <c r="L253" s="516"/>
      <c r="M253" s="516"/>
      <c r="O253" s="516"/>
      <c r="P253" s="516"/>
      <c r="Q253" s="516"/>
      <c r="R253" s="516"/>
      <c r="S253" s="516"/>
    </row>
    <row r="254" spans="1:19" ht="20.25">
      <c r="A254" s="516"/>
      <c r="B254" s="475"/>
      <c r="C254" s="475"/>
      <c r="D254" s="475"/>
      <c r="E254" s="475"/>
      <c r="F254" s="639"/>
      <c r="G254" s="642"/>
      <c r="H254" s="642"/>
      <c r="I254" s="642"/>
      <c r="J254" s="475"/>
      <c r="K254" s="516"/>
      <c r="L254" s="516"/>
      <c r="M254" s="516"/>
      <c r="O254" s="516"/>
      <c r="P254" s="516"/>
      <c r="Q254" s="516"/>
      <c r="R254" s="516"/>
      <c r="S254" s="516"/>
    </row>
    <row r="255" spans="1:19" ht="20.25">
      <c r="A255" s="516"/>
      <c r="B255" s="475"/>
      <c r="C255" s="475"/>
      <c r="D255" s="475"/>
      <c r="E255" s="475"/>
      <c r="F255" s="639"/>
      <c r="G255" s="642"/>
      <c r="H255" s="642"/>
      <c r="I255" s="642"/>
      <c r="J255" s="475"/>
      <c r="K255" s="516"/>
      <c r="L255" s="516"/>
      <c r="M255" s="516"/>
      <c r="O255" s="516"/>
      <c r="P255" s="516"/>
      <c r="Q255" s="516"/>
      <c r="R255" s="516"/>
      <c r="S255" s="516"/>
    </row>
    <row r="256" spans="1:19" ht="20.25">
      <c r="A256" s="516"/>
      <c r="B256" s="475"/>
      <c r="C256" s="475"/>
      <c r="D256" s="475"/>
      <c r="E256" s="475"/>
      <c r="F256" s="639"/>
      <c r="G256" s="642"/>
      <c r="H256" s="642"/>
      <c r="I256" s="642"/>
      <c r="J256" s="475"/>
      <c r="K256" s="516"/>
      <c r="L256" s="516"/>
      <c r="M256" s="516"/>
      <c r="O256" s="516"/>
      <c r="P256" s="516"/>
      <c r="Q256" s="516"/>
      <c r="R256" s="516"/>
      <c r="S256" s="516"/>
    </row>
    <row r="257" spans="1:19" ht="20.25">
      <c r="A257" s="516"/>
      <c r="B257" s="475"/>
      <c r="C257" s="475"/>
      <c r="D257" s="475"/>
      <c r="E257" s="475"/>
      <c r="F257" s="639"/>
      <c r="G257" s="642"/>
      <c r="H257" s="642"/>
      <c r="I257" s="642"/>
      <c r="J257" s="475"/>
      <c r="K257" s="516"/>
      <c r="L257" s="516"/>
      <c r="M257" s="516"/>
      <c r="O257" s="516"/>
      <c r="P257" s="516"/>
      <c r="Q257" s="516"/>
      <c r="R257" s="516"/>
      <c r="S257" s="516"/>
    </row>
    <row r="258" spans="1:19" ht="20.25">
      <c r="A258" s="516"/>
      <c r="B258" s="475"/>
      <c r="C258" s="475"/>
      <c r="D258" s="475"/>
      <c r="E258" s="475"/>
      <c r="F258" s="639"/>
      <c r="G258" s="642"/>
      <c r="H258" s="642"/>
      <c r="I258" s="642"/>
      <c r="J258" s="475"/>
      <c r="K258" s="516"/>
      <c r="L258" s="516"/>
      <c r="M258" s="516"/>
      <c r="O258" s="516"/>
      <c r="P258" s="516"/>
      <c r="Q258" s="516"/>
      <c r="R258" s="516"/>
      <c r="S258" s="516"/>
    </row>
    <row r="259" spans="1:19" ht="20.25">
      <c r="A259" s="516"/>
      <c r="B259" s="475"/>
      <c r="C259" s="475"/>
      <c r="D259" s="475"/>
      <c r="E259" s="475"/>
      <c r="F259" s="639"/>
      <c r="G259" s="642"/>
      <c r="H259" s="642"/>
      <c r="I259" s="642"/>
      <c r="J259" s="475"/>
      <c r="K259" s="516"/>
      <c r="L259" s="516"/>
      <c r="M259" s="516"/>
      <c r="O259" s="516"/>
      <c r="P259" s="516"/>
      <c r="Q259" s="516"/>
      <c r="R259" s="516"/>
      <c r="S259" s="516"/>
    </row>
    <row r="260" spans="1:19" ht="20.25">
      <c r="A260" s="516"/>
      <c r="B260" s="475"/>
      <c r="C260" s="475"/>
      <c r="D260" s="475"/>
      <c r="E260" s="475"/>
      <c r="F260" s="639"/>
      <c r="G260" s="642"/>
      <c r="H260" s="642"/>
      <c r="I260" s="642"/>
      <c r="J260" s="475"/>
      <c r="K260" s="516"/>
      <c r="L260" s="516"/>
      <c r="M260" s="516"/>
      <c r="O260" s="516"/>
      <c r="P260" s="516"/>
      <c r="Q260" s="516"/>
      <c r="R260" s="516"/>
      <c r="S260" s="516"/>
    </row>
    <row r="261" spans="1:19" ht="20.25">
      <c r="A261" s="516"/>
      <c r="B261" s="475"/>
      <c r="C261" s="475"/>
      <c r="D261" s="475"/>
      <c r="E261" s="475"/>
      <c r="F261" s="639"/>
      <c r="G261" s="642"/>
      <c r="H261" s="642"/>
      <c r="I261" s="642"/>
      <c r="J261" s="475"/>
      <c r="K261" s="516"/>
      <c r="L261" s="516"/>
      <c r="M261" s="516"/>
      <c r="O261" s="516"/>
      <c r="P261" s="516"/>
      <c r="Q261" s="516"/>
      <c r="R261" s="516"/>
      <c r="S261" s="516"/>
    </row>
    <row r="262" spans="1:19" ht="20.25">
      <c r="A262" s="516"/>
      <c r="B262" s="475"/>
      <c r="C262" s="475"/>
      <c r="D262" s="475"/>
      <c r="E262" s="475"/>
      <c r="F262" s="639"/>
      <c r="G262" s="642"/>
      <c r="H262" s="642"/>
      <c r="I262" s="642"/>
      <c r="J262" s="475"/>
      <c r="K262" s="516"/>
      <c r="L262" s="516"/>
      <c r="M262" s="516"/>
      <c r="O262" s="516"/>
      <c r="P262" s="516"/>
      <c r="Q262" s="516"/>
      <c r="R262" s="516"/>
      <c r="S262" s="516"/>
    </row>
    <row r="263" spans="1:19" ht="20.25">
      <c r="A263" s="516"/>
      <c r="B263" s="475"/>
      <c r="C263" s="475"/>
      <c r="D263" s="475"/>
      <c r="E263" s="475"/>
      <c r="F263" s="639"/>
      <c r="G263" s="642"/>
      <c r="H263" s="642"/>
      <c r="I263" s="642"/>
      <c r="J263" s="475"/>
      <c r="K263" s="516"/>
      <c r="L263" s="516"/>
      <c r="M263" s="516"/>
      <c r="O263" s="516"/>
      <c r="P263" s="516"/>
      <c r="Q263" s="516"/>
      <c r="R263" s="516"/>
      <c r="S263" s="516"/>
    </row>
    <row r="264" spans="1:19" ht="20.25">
      <c r="A264" s="516"/>
      <c r="B264" s="475"/>
      <c r="C264" s="475"/>
      <c r="D264" s="475"/>
      <c r="E264" s="475"/>
      <c r="F264" s="639"/>
      <c r="G264" s="642"/>
      <c r="H264" s="642"/>
      <c r="I264" s="642"/>
      <c r="J264" s="475"/>
      <c r="K264" s="516"/>
      <c r="L264" s="516"/>
      <c r="M264" s="516"/>
      <c r="O264" s="516"/>
      <c r="P264" s="516"/>
      <c r="Q264" s="516"/>
      <c r="R264" s="516"/>
      <c r="S264" s="516"/>
    </row>
    <row r="265" spans="1:19" ht="20.25">
      <c r="A265" s="516"/>
      <c r="B265" s="475"/>
      <c r="C265" s="475"/>
      <c r="D265" s="475"/>
      <c r="E265" s="475"/>
      <c r="F265" s="639"/>
      <c r="G265" s="642"/>
      <c r="H265" s="642"/>
      <c r="I265" s="642"/>
      <c r="J265" s="475"/>
      <c r="K265" s="516"/>
      <c r="L265" s="516"/>
      <c r="M265" s="516"/>
      <c r="O265" s="516"/>
      <c r="P265" s="516"/>
      <c r="Q265" s="516"/>
      <c r="R265" s="516"/>
      <c r="S265" s="516"/>
    </row>
    <row r="266" spans="1:19" ht="20.25">
      <c r="A266" s="516"/>
      <c r="B266" s="475"/>
      <c r="C266" s="475"/>
      <c r="D266" s="475"/>
      <c r="E266" s="475"/>
      <c r="F266" s="639"/>
      <c r="G266" s="642"/>
      <c r="H266" s="642"/>
      <c r="I266" s="642"/>
      <c r="J266" s="475"/>
      <c r="K266" s="516"/>
      <c r="L266" s="516"/>
      <c r="M266" s="516"/>
      <c r="O266" s="516"/>
      <c r="P266" s="516"/>
      <c r="Q266" s="516"/>
      <c r="R266" s="516"/>
      <c r="S266" s="516"/>
    </row>
    <row r="267" spans="1:19" ht="20.25">
      <c r="A267" s="516"/>
      <c r="B267" s="475"/>
      <c r="C267" s="475"/>
      <c r="D267" s="475"/>
      <c r="E267" s="475"/>
      <c r="F267" s="639"/>
      <c r="G267" s="642"/>
      <c r="H267" s="642"/>
      <c r="I267" s="642"/>
      <c r="J267" s="475"/>
      <c r="K267" s="516"/>
      <c r="L267" s="516"/>
      <c r="M267" s="516"/>
      <c r="O267" s="516"/>
      <c r="P267" s="516"/>
      <c r="Q267" s="516"/>
      <c r="R267" s="516"/>
      <c r="S267" s="516"/>
    </row>
    <row r="268" spans="1:19" ht="20.25">
      <c r="A268" s="516"/>
      <c r="B268" s="475"/>
      <c r="C268" s="475"/>
      <c r="D268" s="475"/>
      <c r="E268" s="475"/>
      <c r="F268" s="639"/>
      <c r="G268" s="642"/>
      <c r="H268" s="642"/>
      <c r="I268" s="642"/>
      <c r="J268" s="475"/>
      <c r="K268" s="516"/>
      <c r="L268" s="516"/>
      <c r="M268" s="516"/>
      <c r="O268" s="516"/>
      <c r="P268" s="516"/>
      <c r="Q268" s="516"/>
      <c r="R268" s="516"/>
      <c r="S268" s="516"/>
    </row>
    <row r="269" spans="1:19" ht="20.25">
      <c r="A269" s="516"/>
      <c r="B269" s="475"/>
      <c r="C269" s="475"/>
      <c r="D269" s="475"/>
      <c r="E269" s="475"/>
      <c r="F269" s="639"/>
      <c r="G269" s="642"/>
      <c r="H269" s="642"/>
      <c r="I269" s="642"/>
      <c r="J269" s="475"/>
      <c r="K269" s="516"/>
      <c r="L269" s="516"/>
      <c r="M269" s="516"/>
      <c r="O269" s="516"/>
      <c r="P269" s="516"/>
      <c r="Q269" s="516"/>
      <c r="R269" s="516"/>
      <c r="S269" s="516"/>
    </row>
    <row r="270" spans="1:19" ht="20.25">
      <c r="A270" s="516"/>
      <c r="B270" s="475"/>
      <c r="C270" s="475"/>
      <c r="D270" s="475"/>
      <c r="E270" s="475"/>
      <c r="F270" s="639"/>
      <c r="G270" s="642"/>
      <c r="H270" s="642"/>
      <c r="I270" s="642"/>
      <c r="J270" s="475"/>
      <c r="K270" s="516"/>
      <c r="L270" s="516"/>
      <c r="M270" s="516"/>
      <c r="O270" s="516"/>
      <c r="P270" s="516"/>
      <c r="Q270" s="516"/>
      <c r="R270" s="516"/>
      <c r="S270" s="516"/>
    </row>
    <row r="271" spans="1:19" ht="20.25">
      <c r="A271" s="516"/>
      <c r="B271" s="475"/>
      <c r="C271" s="475"/>
      <c r="D271" s="475"/>
      <c r="E271" s="475"/>
      <c r="F271" s="639"/>
      <c r="G271" s="642"/>
      <c r="H271" s="642"/>
      <c r="I271" s="642"/>
      <c r="J271" s="475"/>
      <c r="K271" s="516"/>
      <c r="L271" s="516"/>
      <c r="M271" s="516"/>
      <c r="O271" s="516"/>
      <c r="P271" s="516"/>
      <c r="Q271" s="516"/>
      <c r="R271" s="516"/>
      <c r="S271" s="516"/>
    </row>
    <row r="272" spans="1:19" ht="20.25">
      <c r="A272" s="516"/>
      <c r="B272" s="475"/>
      <c r="C272" s="475"/>
      <c r="D272" s="475"/>
      <c r="E272" s="475"/>
      <c r="F272" s="639"/>
      <c r="G272" s="642"/>
      <c r="H272" s="642"/>
      <c r="I272" s="642"/>
      <c r="J272" s="475"/>
      <c r="K272" s="516"/>
      <c r="L272" s="516"/>
      <c r="M272" s="516"/>
      <c r="O272" s="516"/>
      <c r="P272" s="516"/>
      <c r="Q272" s="516"/>
      <c r="R272" s="516"/>
      <c r="S272" s="516"/>
    </row>
    <row r="273" spans="1:19" ht="20.25">
      <c r="A273" s="516"/>
      <c r="B273" s="475"/>
      <c r="C273" s="475"/>
      <c r="D273" s="475"/>
      <c r="E273" s="475"/>
      <c r="F273" s="639"/>
      <c r="G273" s="642"/>
      <c r="H273" s="642"/>
      <c r="I273" s="642"/>
      <c r="J273" s="475"/>
      <c r="K273" s="516"/>
      <c r="L273" s="516"/>
      <c r="M273" s="516"/>
      <c r="O273" s="516"/>
      <c r="P273" s="516"/>
      <c r="Q273" s="516"/>
      <c r="R273" s="516"/>
      <c r="S273" s="516"/>
    </row>
    <row r="274" spans="1:19" ht="20.25">
      <c r="A274" s="516"/>
      <c r="B274" s="475"/>
      <c r="C274" s="475"/>
      <c r="D274" s="475"/>
      <c r="E274" s="475"/>
      <c r="F274" s="639"/>
      <c r="G274" s="642"/>
      <c r="H274" s="642"/>
      <c r="I274" s="642"/>
      <c r="J274" s="475"/>
      <c r="K274" s="516"/>
      <c r="L274" s="516"/>
      <c r="M274" s="516"/>
      <c r="O274" s="516"/>
      <c r="P274" s="516"/>
      <c r="Q274" s="516"/>
      <c r="R274" s="516"/>
      <c r="S274" s="516"/>
    </row>
    <row r="275" spans="1:19" ht="20.25">
      <c r="A275" s="516"/>
      <c r="B275" s="475"/>
      <c r="C275" s="475"/>
      <c r="D275" s="475"/>
      <c r="E275" s="475"/>
      <c r="F275" s="639"/>
      <c r="G275" s="642"/>
      <c r="H275" s="642"/>
      <c r="I275" s="642"/>
      <c r="J275" s="475"/>
      <c r="K275" s="516"/>
      <c r="L275" s="516"/>
      <c r="M275" s="516"/>
      <c r="O275" s="516"/>
      <c r="P275" s="516"/>
      <c r="Q275" s="516"/>
      <c r="R275" s="516"/>
      <c r="S275" s="516"/>
    </row>
    <row r="276" spans="1:19" ht="20.25">
      <c r="A276" s="516"/>
      <c r="B276" s="475"/>
      <c r="C276" s="475"/>
      <c r="D276" s="475"/>
      <c r="E276" s="475"/>
      <c r="F276" s="639"/>
      <c r="G276" s="642"/>
      <c r="H276" s="642"/>
      <c r="I276" s="642"/>
      <c r="J276" s="475"/>
      <c r="K276" s="516"/>
      <c r="L276" s="516"/>
      <c r="M276" s="516"/>
      <c r="O276" s="516"/>
      <c r="P276" s="516"/>
      <c r="Q276" s="516"/>
      <c r="R276" s="516"/>
      <c r="S276" s="516"/>
    </row>
    <row r="277" spans="1:19" ht="20.25">
      <c r="A277" s="516"/>
      <c r="B277" s="475"/>
      <c r="C277" s="475"/>
      <c r="D277" s="475"/>
      <c r="E277" s="475"/>
      <c r="F277" s="639"/>
      <c r="G277" s="642"/>
      <c r="H277" s="642"/>
      <c r="I277" s="642"/>
      <c r="J277" s="475"/>
      <c r="K277" s="516"/>
      <c r="L277" s="516"/>
      <c r="M277" s="516"/>
      <c r="O277" s="516"/>
      <c r="P277" s="516"/>
      <c r="Q277" s="516"/>
      <c r="R277" s="516"/>
      <c r="S277" s="516"/>
    </row>
    <row r="278" spans="1:19" ht="20.25">
      <c r="A278" s="516"/>
      <c r="B278" s="475"/>
      <c r="C278" s="475"/>
      <c r="D278" s="475"/>
      <c r="E278" s="475"/>
      <c r="F278" s="639"/>
      <c r="G278" s="642"/>
      <c r="H278" s="642"/>
      <c r="I278" s="642"/>
      <c r="J278" s="475"/>
      <c r="K278" s="516"/>
      <c r="L278" s="516"/>
      <c r="M278" s="516"/>
      <c r="O278" s="516"/>
      <c r="P278" s="516"/>
      <c r="Q278" s="516"/>
      <c r="R278" s="516"/>
      <c r="S278" s="516"/>
    </row>
    <row r="279" spans="1:19" ht="20.25">
      <c r="A279" s="516"/>
      <c r="B279" s="475"/>
      <c r="C279" s="475"/>
      <c r="D279" s="475"/>
      <c r="E279" s="475"/>
      <c r="F279" s="639"/>
      <c r="G279" s="642"/>
      <c r="H279" s="642"/>
      <c r="I279" s="642"/>
      <c r="J279" s="475"/>
      <c r="K279" s="516"/>
      <c r="L279" s="516"/>
      <c r="M279" s="516"/>
      <c r="O279" s="516"/>
      <c r="P279" s="516"/>
      <c r="Q279" s="516"/>
      <c r="R279" s="516"/>
      <c r="S279" s="516"/>
    </row>
    <row r="280" spans="1:19" ht="20.25">
      <c r="A280" s="516"/>
      <c r="B280" s="475"/>
      <c r="C280" s="475"/>
      <c r="D280" s="475"/>
      <c r="E280" s="475"/>
      <c r="F280" s="639"/>
      <c r="G280" s="642"/>
      <c r="H280" s="642"/>
      <c r="I280" s="642"/>
      <c r="J280" s="475"/>
      <c r="K280" s="516"/>
      <c r="L280" s="516"/>
      <c r="M280" s="516"/>
      <c r="O280" s="516"/>
      <c r="P280" s="516"/>
      <c r="Q280" s="516"/>
      <c r="R280" s="516"/>
      <c r="S280" s="516"/>
    </row>
    <row r="281" spans="1:19" ht="20.25">
      <c r="A281" s="516"/>
      <c r="B281" s="475"/>
      <c r="C281" s="475"/>
      <c r="D281" s="475"/>
      <c r="E281" s="475"/>
      <c r="F281" s="639"/>
      <c r="G281" s="642"/>
      <c r="H281" s="642"/>
      <c r="I281" s="642"/>
      <c r="J281" s="475"/>
      <c r="K281" s="516"/>
      <c r="L281" s="516"/>
      <c r="M281" s="516"/>
      <c r="O281" s="516"/>
      <c r="P281" s="516"/>
      <c r="Q281" s="516"/>
      <c r="R281" s="516"/>
      <c r="S281" s="516"/>
    </row>
    <row r="282" spans="1:19" ht="20.25">
      <c r="A282" s="516"/>
      <c r="B282" s="475"/>
      <c r="C282" s="475"/>
      <c r="D282" s="475"/>
      <c r="E282" s="475"/>
      <c r="F282" s="639"/>
      <c r="G282" s="642"/>
      <c r="H282" s="642"/>
      <c r="I282" s="642"/>
      <c r="J282" s="475"/>
      <c r="K282" s="516"/>
      <c r="L282" s="516"/>
      <c r="M282" s="516"/>
      <c r="O282" s="516"/>
      <c r="P282" s="516"/>
      <c r="Q282" s="516"/>
      <c r="R282" s="516"/>
      <c r="S282" s="516"/>
    </row>
    <row r="283" spans="1:19" ht="20.25">
      <c r="A283" s="516"/>
      <c r="B283" s="475"/>
      <c r="C283" s="475"/>
      <c r="D283" s="475"/>
      <c r="E283" s="475"/>
      <c r="F283" s="639"/>
      <c r="G283" s="642"/>
      <c r="H283" s="642"/>
      <c r="I283" s="642"/>
      <c r="J283" s="475"/>
      <c r="K283" s="516"/>
      <c r="L283" s="516"/>
      <c r="M283" s="516"/>
      <c r="O283" s="516"/>
      <c r="P283" s="516"/>
      <c r="Q283" s="516"/>
      <c r="R283" s="516"/>
      <c r="S283" s="516"/>
    </row>
    <row r="284" spans="1:19" ht="20.25">
      <c r="A284" s="516"/>
      <c r="B284" s="475"/>
      <c r="C284" s="475"/>
      <c r="D284" s="475"/>
      <c r="E284" s="475"/>
      <c r="F284" s="639"/>
      <c r="G284" s="642"/>
      <c r="H284" s="642"/>
      <c r="I284" s="642"/>
      <c r="J284" s="475"/>
      <c r="K284" s="516"/>
      <c r="L284" s="516"/>
      <c r="M284" s="516"/>
      <c r="O284" s="516"/>
      <c r="P284" s="516"/>
      <c r="Q284" s="516"/>
      <c r="R284" s="516"/>
      <c r="S284" s="516"/>
    </row>
    <row r="285" spans="1:19" ht="20.25">
      <c r="A285" s="516"/>
      <c r="B285" s="475"/>
      <c r="C285" s="475"/>
      <c r="D285" s="475"/>
      <c r="E285" s="475"/>
      <c r="F285" s="639"/>
      <c r="G285" s="642"/>
      <c r="H285" s="642"/>
      <c r="I285" s="642"/>
      <c r="J285" s="475"/>
      <c r="K285" s="516"/>
      <c r="L285" s="516"/>
      <c r="M285" s="516"/>
      <c r="O285" s="516"/>
      <c r="P285" s="516"/>
      <c r="Q285" s="516"/>
      <c r="R285" s="516"/>
      <c r="S285" s="516"/>
    </row>
    <row r="286" spans="1:19" ht="20.25">
      <c r="A286" s="516"/>
      <c r="B286" s="475"/>
      <c r="C286" s="475"/>
      <c r="D286" s="475"/>
      <c r="E286" s="475"/>
      <c r="F286" s="639"/>
      <c r="G286" s="642"/>
      <c r="H286" s="642"/>
      <c r="I286" s="642"/>
      <c r="J286" s="475"/>
      <c r="K286" s="516"/>
      <c r="L286" s="516"/>
      <c r="M286" s="516"/>
      <c r="O286" s="516"/>
      <c r="P286" s="516"/>
      <c r="Q286" s="516"/>
      <c r="R286" s="516"/>
      <c r="S286" s="516"/>
    </row>
    <row r="287" spans="1:19" ht="20.25">
      <c r="A287" s="516"/>
      <c r="B287" s="475"/>
      <c r="C287" s="475"/>
      <c r="D287" s="475"/>
      <c r="E287" s="475"/>
      <c r="F287" s="639"/>
      <c r="G287" s="642"/>
      <c r="H287" s="642"/>
      <c r="I287" s="642"/>
      <c r="J287" s="475"/>
      <c r="K287" s="516"/>
      <c r="L287" s="516"/>
      <c r="M287" s="516"/>
      <c r="O287" s="516"/>
      <c r="P287" s="516"/>
      <c r="Q287" s="516"/>
      <c r="R287" s="516"/>
      <c r="S287" s="516"/>
    </row>
    <row r="288" spans="1:19" ht="20.25">
      <c r="A288" s="516"/>
      <c r="B288" s="475"/>
      <c r="C288" s="475"/>
      <c r="D288" s="475"/>
      <c r="E288" s="475"/>
      <c r="F288" s="639"/>
      <c r="G288" s="642"/>
      <c r="H288" s="642"/>
      <c r="I288" s="642"/>
      <c r="J288" s="475"/>
      <c r="K288" s="516"/>
      <c r="L288" s="516"/>
      <c r="M288" s="516"/>
      <c r="O288" s="516"/>
      <c r="P288" s="516"/>
      <c r="Q288" s="516"/>
      <c r="R288" s="516"/>
      <c r="S288" s="516"/>
    </row>
    <row r="289" spans="1:19" ht="20.25">
      <c r="A289" s="516"/>
      <c r="B289" s="475"/>
      <c r="C289" s="475"/>
      <c r="D289" s="475"/>
      <c r="E289" s="475"/>
      <c r="F289" s="639"/>
      <c r="G289" s="642"/>
      <c r="H289" s="642"/>
      <c r="I289" s="642"/>
      <c r="J289" s="475"/>
      <c r="K289" s="516"/>
      <c r="L289" s="516"/>
      <c r="M289" s="516"/>
      <c r="O289" s="516"/>
      <c r="P289" s="516"/>
      <c r="Q289" s="516"/>
      <c r="R289" s="516"/>
      <c r="S289" s="516"/>
    </row>
    <row r="290" spans="1:19" ht="20.25">
      <c r="A290" s="516"/>
      <c r="B290" s="475"/>
      <c r="C290" s="475"/>
      <c r="D290" s="475"/>
      <c r="E290" s="475"/>
      <c r="F290" s="639"/>
      <c r="G290" s="642"/>
      <c r="H290" s="642"/>
      <c r="I290" s="642"/>
      <c r="J290" s="475"/>
      <c r="K290" s="516"/>
      <c r="L290" s="516"/>
      <c r="M290" s="516"/>
      <c r="O290" s="516"/>
      <c r="P290" s="516"/>
      <c r="Q290" s="516"/>
      <c r="R290" s="516"/>
      <c r="S290" s="516"/>
    </row>
    <row r="291" spans="1:19" ht="20.25">
      <c r="A291" s="516"/>
      <c r="B291" s="475"/>
      <c r="C291" s="475"/>
      <c r="D291" s="475"/>
      <c r="E291" s="475"/>
      <c r="F291" s="639"/>
      <c r="G291" s="642"/>
      <c r="H291" s="642"/>
      <c r="I291" s="642"/>
      <c r="J291" s="475"/>
      <c r="K291" s="516"/>
      <c r="L291" s="516"/>
      <c r="M291" s="516"/>
      <c r="O291" s="516"/>
      <c r="P291" s="516"/>
      <c r="Q291" s="516"/>
      <c r="R291" s="516"/>
      <c r="S291" s="516"/>
    </row>
    <row r="292" spans="1:19" ht="20.25">
      <c r="A292" s="516"/>
      <c r="B292" s="475"/>
      <c r="C292" s="475"/>
      <c r="D292" s="475"/>
      <c r="E292" s="475"/>
      <c r="F292" s="639"/>
      <c r="G292" s="642"/>
      <c r="H292" s="642"/>
      <c r="I292" s="642"/>
      <c r="J292" s="475"/>
      <c r="K292" s="516"/>
      <c r="L292" s="516"/>
      <c r="M292" s="516"/>
      <c r="O292" s="516"/>
      <c r="P292" s="516"/>
      <c r="Q292" s="516"/>
      <c r="R292" s="516"/>
      <c r="S292" s="516"/>
    </row>
    <row r="293" spans="1:19" ht="20.25">
      <c r="A293" s="516"/>
      <c r="B293" s="475"/>
      <c r="C293" s="475"/>
      <c r="D293" s="475"/>
      <c r="E293" s="475"/>
      <c r="F293" s="639"/>
      <c r="G293" s="642"/>
      <c r="H293" s="642"/>
      <c r="I293" s="642"/>
      <c r="J293" s="475"/>
      <c r="K293" s="516"/>
      <c r="L293" s="516"/>
      <c r="M293" s="516"/>
      <c r="O293" s="516"/>
      <c r="P293" s="516"/>
      <c r="Q293" s="516"/>
      <c r="R293" s="516"/>
      <c r="S293" s="516"/>
    </row>
    <row r="294" spans="1:19" ht="20.25">
      <c r="A294" s="516"/>
      <c r="B294" s="475"/>
      <c r="C294" s="475"/>
      <c r="D294" s="475"/>
      <c r="E294" s="475"/>
      <c r="F294" s="639"/>
      <c r="G294" s="642"/>
      <c r="H294" s="642"/>
      <c r="I294" s="642"/>
      <c r="J294" s="475"/>
      <c r="K294" s="516"/>
      <c r="L294" s="516"/>
      <c r="M294" s="516"/>
      <c r="O294" s="516"/>
      <c r="P294" s="516"/>
      <c r="Q294" s="516"/>
      <c r="R294" s="516"/>
      <c r="S294" s="516"/>
    </row>
    <row r="295" spans="1:19" ht="20.25">
      <c r="A295" s="516"/>
      <c r="B295" s="475"/>
      <c r="C295" s="475"/>
      <c r="D295" s="475"/>
      <c r="E295" s="475"/>
      <c r="F295" s="639"/>
      <c r="G295" s="642"/>
      <c r="H295" s="642"/>
      <c r="I295" s="642"/>
      <c r="J295" s="475"/>
      <c r="K295" s="516"/>
      <c r="L295" s="516"/>
      <c r="M295" s="516"/>
      <c r="O295" s="516"/>
      <c r="P295" s="516"/>
      <c r="Q295" s="516"/>
      <c r="R295" s="516"/>
      <c r="S295" s="516"/>
    </row>
    <row r="296" spans="1:19" ht="20.25">
      <c r="A296" s="516"/>
      <c r="B296" s="475"/>
      <c r="C296" s="475"/>
      <c r="D296" s="475"/>
      <c r="E296" s="475"/>
      <c r="F296" s="639"/>
      <c r="G296" s="642"/>
      <c r="H296" s="642"/>
      <c r="I296" s="642"/>
      <c r="J296" s="475"/>
      <c r="K296" s="516"/>
      <c r="L296" s="516"/>
      <c r="M296" s="516"/>
      <c r="O296" s="516"/>
      <c r="P296" s="516"/>
      <c r="Q296" s="516"/>
      <c r="R296" s="516"/>
      <c r="S296" s="516"/>
    </row>
    <row r="297" spans="1:19" ht="20.25">
      <c r="A297" s="516"/>
      <c r="B297" s="475"/>
      <c r="C297" s="475"/>
      <c r="D297" s="475"/>
      <c r="E297" s="475"/>
      <c r="F297" s="639"/>
      <c r="G297" s="642"/>
      <c r="H297" s="642"/>
      <c r="I297" s="642"/>
      <c r="J297" s="475"/>
      <c r="K297" s="516"/>
      <c r="L297" s="516"/>
      <c r="M297" s="516"/>
      <c r="O297" s="516"/>
      <c r="P297" s="516"/>
      <c r="Q297" s="516"/>
      <c r="R297" s="516"/>
      <c r="S297" s="516"/>
    </row>
    <row r="298" spans="1:19" ht="20.25">
      <c r="A298" s="516"/>
      <c r="B298" s="475"/>
      <c r="C298" s="475"/>
      <c r="D298" s="475"/>
      <c r="E298" s="475"/>
      <c r="F298" s="639"/>
      <c r="G298" s="642"/>
      <c r="H298" s="642"/>
      <c r="I298" s="642"/>
      <c r="J298" s="475"/>
      <c r="K298" s="516"/>
      <c r="L298" s="516"/>
      <c r="M298" s="516"/>
      <c r="O298" s="516"/>
      <c r="P298" s="516"/>
      <c r="Q298" s="516"/>
      <c r="R298" s="516"/>
      <c r="S298" s="516"/>
    </row>
    <row r="299" spans="1:19" ht="20.25">
      <c r="A299" s="516"/>
      <c r="B299" s="475"/>
      <c r="C299" s="475"/>
      <c r="D299" s="475"/>
      <c r="E299" s="475"/>
      <c r="F299" s="639"/>
      <c r="G299" s="642"/>
      <c r="H299" s="642"/>
      <c r="I299" s="642"/>
      <c r="J299" s="475"/>
      <c r="K299" s="516"/>
      <c r="L299" s="516"/>
      <c r="M299" s="516"/>
      <c r="O299" s="516"/>
      <c r="P299" s="516"/>
      <c r="Q299" s="516"/>
      <c r="R299" s="516"/>
      <c r="S299" s="516"/>
    </row>
    <row r="300" spans="1:19" ht="20.25">
      <c r="A300" s="516"/>
      <c r="B300" s="475"/>
      <c r="C300" s="475"/>
      <c r="D300" s="475"/>
      <c r="E300" s="475"/>
      <c r="F300" s="639"/>
      <c r="G300" s="642"/>
      <c r="H300" s="642"/>
      <c r="I300" s="642"/>
      <c r="J300" s="475"/>
      <c r="K300" s="516"/>
      <c r="L300" s="516"/>
      <c r="M300" s="516"/>
      <c r="O300" s="516"/>
      <c r="P300" s="516"/>
      <c r="Q300" s="516"/>
      <c r="R300" s="516"/>
      <c r="S300" s="516"/>
    </row>
    <row r="301" spans="1:19" ht="20.25">
      <c r="A301" s="516"/>
      <c r="B301" s="475"/>
      <c r="C301" s="475"/>
      <c r="D301" s="475"/>
      <c r="E301" s="475"/>
      <c r="F301" s="639"/>
      <c r="G301" s="642"/>
      <c r="H301" s="642"/>
      <c r="I301" s="642"/>
      <c r="J301" s="475"/>
      <c r="K301" s="516"/>
      <c r="L301" s="516"/>
      <c r="M301" s="516"/>
      <c r="O301" s="516"/>
      <c r="P301" s="516"/>
      <c r="Q301" s="516"/>
      <c r="R301" s="516"/>
      <c r="S301" s="516"/>
    </row>
    <row r="302" spans="1:19" ht="20.25">
      <c r="A302" s="516"/>
      <c r="B302" s="475"/>
      <c r="C302" s="475"/>
      <c r="D302" s="475"/>
      <c r="E302" s="475"/>
      <c r="F302" s="639"/>
      <c r="G302" s="642"/>
      <c r="H302" s="642"/>
      <c r="I302" s="642"/>
      <c r="J302" s="475"/>
      <c r="K302" s="516"/>
      <c r="L302" s="516"/>
      <c r="M302" s="516"/>
      <c r="O302" s="516"/>
      <c r="P302" s="516"/>
      <c r="Q302" s="516"/>
      <c r="R302" s="516"/>
      <c r="S302" s="516"/>
    </row>
    <row r="303" spans="1:19" ht="20.25">
      <c r="A303" s="516"/>
      <c r="B303" s="475"/>
      <c r="C303" s="475"/>
      <c r="D303" s="475"/>
      <c r="E303" s="475"/>
      <c r="F303" s="639"/>
      <c r="G303" s="642"/>
      <c r="H303" s="642"/>
      <c r="I303" s="642"/>
      <c r="J303" s="475"/>
      <c r="K303" s="516"/>
      <c r="L303" s="516"/>
      <c r="M303" s="516"/>
      <c r="O303" s="516"/>
      <c r="P303" s="516"/>
      <c r="Q303" s="516"/>
      <c r="R303" s="516"/>
      <c r="S303" s="516"/>
    </row>
    <row r="304" spans="1:19" ht="20.25">
      <c r="A304" s="516"/>
      <c r="B304" s="475"/>
      <c r="C304" s="475"/>
      <c r="D304" s="475"/>
      <c r="E304" s="475"/>
      <c r="F304" s="639"/>
      <c r="G304" s="642"/>
      <c r="H304" s="642"/>
      <c r="I304" s="642"/>
      <c r="J304" s="475"/>
      <c r="K304" s="516"/>
      <c r="L304" s="516"/>
      <c r="M304" s="516"/>
      <c r="O304" s="516"/>
      <c r="P304" s="516"/>
      <c r="Q304" s="516"/>
      <c r="R304" s="516"/>
      <c r="S304" s="516"/>
    </row>
    <row r="305" spans="1:19" ht="20.25">
      <c r="A305" s="516"/>
      <c r="B305" s="475"/>
      <c r="C305" s="475"/>
      <c r="D305" s="475"/>
      <c r="E305" s="475"/>
      <c r="F305" s="639"/>
      <c r="G305" s="642"/>
      <c r="H305" s="642"/>
      <c r="I305" s="642"/>
      <c r="J305" s="475"/>
      <c r="K305" s="516"/>
      <c r="L305" s="516"/>
      <c r="M305" s="516"/>
      <c r="O305" s="516"/>
      <c r="P305" s="516"/>
      <c r="Q305" s="516"/>
      <c r="R305" s="516"/>
      <c r="S305" s="516"/>
    </row>
    <row r="306" spans="1:19" ht="20.25">
      <c r="A306" s="516"/>
      <c r="B306" s="475"/>
      <c r="C306" s="475"/>
      <c r="D306" s="475"/>
      <c r="E306" s="475"/>
      <c r="F306" s="639"/>
      <c r="G306" s="642"/>
      <c r="H306" s="642"/>
      <c r="I306" s="642"/>
      <c r="J306" s="475"/>
      <c r="K306" s="516"/>
      <c r="L306" s="516"/>
      <c r="M306" s="516"/>
      <c r="O306" s="516"/>
      <c r="P306" s="516"/>
      <c r="Q306" s="516"/>
      <c r="R306" s="516"/>
      <c r="S306" s="516"/>
    </row>
    <row r="307" spans="1:19" ht="20.25">
      <c r="A307" s="516"/>
      <c r="B307" s="475"/>
      <c r="C307" s="475"/>
      <c r="D307" s="475"/>
      <c r="E307" s="475"/>
      <c r="F307" s="639"/>
      <c r="G307" s="642"/>
      <c r="H307" s="642"/>
      <c r="I307" s="642"/>
      <c r="J307" s="475"/>
      <c r="K307" s="516"/>
      <c r="L307" s="516"/>
      <c r="M307" s="516"/>
      <c r="O307" s="516"/>
      <c r="P307" s="516"/>
      <c r="Q307" s="516"/>
      <c r="R307" s="516"/>
      <c r="S307" s="516"/>
    </row>
    <row r="308" spans="1:19" ht="20.25">
      <c r="A308" s="516"/>
      <c r="B308" s="475"/>
      <c r="C308" s="475"/>
      <c r="D308" s="475"/>
      <c r="E308" s="475"/>
      <c r="F308" s="639"/>
      <c r="G308" s="642"/>
      <c r="H308" s="642"/>
      <c r="I308" s="642"/>
      <c r="J308" s="475"/>
      <c r="K308" s="516"/>
      <c r="L308" s="516"/>
      <c r="M308" s="516"/>
      <c r="O308" s="516"/>
      <c r="P308" s="516"/>
      <c r="Q308" s="516"/>
      <c r="R308" s="516"/>
      <c r="S308" s="516"/>
    </row>
    <row r="309" spans="1:19" ht="20.25">
      <c r="A309" s="516"/>
      <c r="B309" s="475"/>
      <c r="C309" s="475"/>
      <c r="D309" s="475"/>
      <c r="E309" s="475"/>
      <c r="F309" s="639"/>
      <c r="G309" s="642"/>
      <c r="H309" s="642"/>
      <c r="I309" s="642"/>
      <c r="J309" s="475"/>
      <c r="K309" s="516"/>
      <c r="L309" s="516"/>
      <c r="M309" s="516"/>
      <c r="O309" s="516"/>
      <c r="P309" s="516"/>
      <c r="Q309" s="516"/>
      <c r="R309" s="516"/>
      <c r="S309" s="516"/>
    </row>
    <row r="310" spans="1:19" ht="20.25">
      <c r="A310" s="516"/>
      <c r="B310" s="475"/>
      <c r="C310" s="475"/>
      <c r="D310" s="475"/>
      <c r="E310" s="475"/>
      <c r="F310" s="639"/>
      <c r="G310" s="642"/>
      <c r="H310" s="642"/>
      <c r="I310" s="642"/>
      <c r="J310" s="475"/>
      <c r="K310" s="516"/>
      <c r="L310" s="516"/>
      <c r="M310" s="516"/>
      <c r="O310" s="516"/>
      <c r="P310" s="516"/>
      <c r="Q310" s="516"/>
      <c r="R310" s="516"/>
      <c r="S310" s="516"/>
    </row>
    <row r="311" spans="1:19" ht="20.25">
      <c r="A311" s="516"/>
      <c r="B311" s="475"/>
      <c r="C311" s="475"/>
      <c r="D311" s="475"/>
      <c r="E311" s="475"/>
      <c r="F311" s="639"/>
      <c r="G311" s="642"/>
      <c r="H311" s="642"/>
      <c r="I311" s="642"/>
      <c r="J311" s="475"/>
      <c r="K311" s="516"/>
      <c r="L311" s="516"/>
      <c r="M311" s="516"/>
      <c r="O311" s="516"/>
      <c r="P311" s="516"/>
      <c r="Q311" s="516"/>
      <c r="R311" s="516"/>
      <c r="S311" s="516"/>
    </row>
    <row r="312" spans="1:19" ht="20.25">
      <c r="A312" s="516"/>
      <c r="B312" s="475"/>
      <c r="C312" s="475"/>
      <c r="D312" s="475"/>
      <c r="E312" s="475"/>
      <c r="F312" s="639"/>
      <c r="G312" s="642"/>
      <c r="H312" s="642"/>
      <c r="I312" s="642"/>
      <c r="J312" s="475"/>
      <c r="K312" s="516"/>
      <c r="L312" s="516"/>
      <c r="M312" s="516"/>
      <c r="O312" s="516"/>
      <c r="P312" s="516"/>
      <c r="Q312" s="516"/>
      <c r="R312" s="516"/>
      <c r="S312" s="516"/>
    </row>
    <row r="313" spans="1:19" ht="20.25">
      <c r="A313" s="516"/>
      <c r="B313" s="475"/>
      <c r="C313" s="475"/>
      <c r="D313" s="475"/>
      <c r="E313" s="475"/>
      <c r="F313" s="639"/>
      <c r="G313" s="642"/>
      <c r="H313" s="642"/>
      <c r="I313" s="642"/>
      <c r="J313" s="475"/>
      <c r="K313" s="516"/>
      <c r="L313" s="516"/>
      <c r="M313" s="516"/>
      <c r="O313" s="516"/>
      <c r="P313" s="516"/>
      <c r="Q313" s="516"/>
      <c r="R313" s="516"/>
      <c r="S313" s="516"/>
    </row>
    <row r="314" spans="1:19" ht="20.25">
      <c r="A314" s="516"/>
      <c r="B314" s="475"/>
      <c r="C314" s="475"/>
      <c r="D314" s="475"/>
      <c r="E314" s="475"/>
      <c r="F314" s="639"/>
      <c r="G314" s="642"/>
      <c r="H314" s="642"/>
      <c r="I314" s="642"/>
      <c r="J314" s="475"/>
      <c r="K314" s="516"/>
      <c r="L314" s="516"/>
      <c r="M314" s="516"/>
      <c r="O314" s="516"/>
      <c r="P314" s="516"/>
      <c r="Q314" s="516"/>
      <c r="R314" s="516"/>
      <c r="S314" s="516"/>
    </row>
    <row r="315" spans="1:19" ht="20.25">
      <c r="A315" s="516"/>
      <c r="B315" s="475"/>
      <c r="C315" s="475"/>
      <c r="D315" s="475"/>
      <c r="E315" s="475"/>
      <c r="F315" s="639"/>
      <c r="G315" s="642"/>
      <c r="H315" s="642"/>
      <c r="I315" s="642"/>
      <c r="J315" s="475"/>
      <c r="K315" s="516"/>
      <c r="L315" s="516"/>
      <c r="M315" s="516"/>
      <c r="O315" s="516"/>
      <c r="P315" s="516"/>
      <c r="Q315" s="516"/>
      <c r="R315" s="516"/>
      <c r="S315" s="516"/>
    </row>
    <row r="316" spans="1:19" ht="20.25">
      <c r="A316" s="516"/>
      <c r="B316" s="475"/>
      <c r="C316" s="475"/>
      <c r="D316" s="475"/>
      <c r="E316" s="475"/>
      <c r="F316" s="639"/>
      <c r="G316" s="642"/>
      <c r="H316" s="642"/>
      <c r="I316" s="642"/>
      <c r="J316" s="475"/>
      <c r="K316" s="516"/>
      <c r="L316" s="516"/>
      <c r="M316" s="516"/>
      <c r="O316" s="516"/>
      <c r="P316" s="516"/>
      <c r="Q316" s="516"/>
      <c r="R316" s="516"/>
      <c r="S316" s="516"/>
    </row>
    <row r="317" spans="1:19" ht="20.25">
      <c r="A317" s="516"/>
      <c r="B317" s="475"/>
      <c r="C317" s="475"/>
      <c r="D317" s="475"/>
      <c r="E317" s="475"/>
      <c r="F317" s="639"/>
      <c r="G317" s="642"/>
      <c r="H317" s="642"/>
      <c r="I317" s="642"/>
      <c r="J317" s="475"/>
      <c r="K317" s="516"/>
      <c r="L317" s="516"/>
      <c r="M317" s="516"/>
      <c r="O317" s="516"/>
      <c r="P317" s="516"/>
      <c r="Q317" s="516"/>
      <c r="R317" s="516"/>
      <c r="S317" s="516"/>
    </row>
    <row r="318" spans="1:19" ht="20.25">
      <c r="A318" s="516"/>
      <c r="B318" s="475"/>
      <c r="C318" s="475"/>
      <c r="D318" s="475"/>
      <c r="E318" s="475"/>
      <c r="F318" s="639"/>
      <c r="G318" s="642"/>
      <c r="H318" s="642"/>
      <c r="I318" s="642"/>
      <c r="J318" s="475"/>
      <c r="K318" s="516"/>
      <c r="L318" s="516"/>
      <c r="M318" s="516"/>
      <c r="O318" s="516"/>
      <c r="P318" s="516"/>
      <c r="Q318" s="516"/>
      <c r="R318" s="516"/>
      <c r="S318" s="516"/>
    </row>
    <row r="319" spans="1:19" ht="20.25">
      <c r="A319" s="516"/>
      <c r="B319" s="475"/>
      <c r="C319" s="475"/>
      <c r="D319" s="475"/>
      <c r="E319" s="475"/>
      <c r="F319" s="639"/>
      <c r="G319" s="642"/>
      <c r="H319" s="642"/>
      <c r="I319" s="642"/>
      <c r="J319" s="475"/>
      <c r="K319" s="516"/>
      <c r="L319" s="516"/>
      <c r="M319" s="516"/>
      <c r="O319" s="516"/>
      <c r="P319" s="516"/>
      <c r="Q319" s="516"/>
      <c r="R319" s="516"/>
      <c r="S319" s="516"/>
    </row>
    <row r="320" spans="1:19" ht="20.25">
      <c r="A320" s="516"/>
      <c r="B320" s="475"/>
      <c r="C320" s="475"/>
      <c r="D320" s="475"/>
      <c r="E320" s="475"/>
      <c r="F320" s="639"/>
      <c r="G320" s="642"/>
      <c r="H320" s="642"/>
      <c r="I320" s="642"/>
      <c r="J320" s="475"/>
      <c r="K320" s="516"/>
      <c r="L320" s="516"/>
      <c r="M320" s="516"/>
      <c r="O320" s="516"/>
      <c r="P320" s="516"/>
      <c r="Q320" s="516"/>
      <c r="R320" s="516"/>
      <c r="S320" s="516"/>
    </row>
    <row r="321" spans="1:19" ht="20.25">
      <c r="A321" s="516"/>
      <c r="B321" s="475"/>
      <c r="C321" s="475"/>
      <c r="D321" s="475"/>
      <c r="E321" s="475"/>
      <c r="F321" s="639"/>
      <c r="G321" s="642"/>
      <c r="H321" s="642"/>
      <c r="I321" s="642"/>
      <c r="J321" s="475"/>
      <c r="K321" s="516"/>
      <c r="L321" s="516"/>
      <c r="M321" s="516"/>
      <c r="O321" s="516"/>
      <c r="P321" s="516"/>
      <c r="Q321" s="516"/>
      <c r="R321" s="516"/>
      <c r="S321" s="516"/>
    </row>
    <row r="322" spans="1:19" ht="20.25">
      <c r="A322" s="516"/>
      <c r="B322" s="475"/>
      <c r="C322" s="475"/>
      <c r="D322" s="475"/>
      <c r="E322" s="475"/>
      <c r="F322" s="639"/>
      <c r="G322" s="642"/>
      <c r="H322" s="642"/>
      <c r="I322" s="642"/>
      <c r="J322" s="475"/>
      <c r="K322" s="516"/>
      <c r="L322" s="516"/>
      <c r="M322" s="516"/>
      <c r="O322" s="516"/>
      <c r="P322" s="516"/>
      <c r="Q322" s="516"/>
      <c r="R322" s="516"/>
      <c r="S322" s="516"/>
    </row>
    <row r="323" spans="1:19" ht="20.25">
      <c r="A323" s="516"/>
      <c r="B323" s="475"/>
      <c r="C323" s="475"/>
      <c r="D323" s="475"/>
      <c r="E323" s="475"/>
      <c r="F323" s="639"/>
      <c r="G323" s="642"/>
      <c r="H323" s="642"/>
      <c r="I323" s="642"/>
      <c r="J323" s="475"/>
      <c r="K323" s="516"/>
      <c r="L323" s="516"/>
      <c r="M323" s="516"/>
      <c r="O323" s="516"/>
      <c r="P323" s="516"/>
      <c r="Q323" s="516"/>
      <c r="R323" s="516"/>
      <c r="S323" s="516"/>
    </row>
    <row r="324" spans="1:19" ht="20.25">
      <c r="A324" s="516"/>
      <c r="B324" s="475"/>
      <c r="C324" s="475"/>
      <c r="D324" s="475"/>
      <c r="E324" s="475"/>
      <c r="F324" s="639"/>
      <c r="G324" s="642"/>
      <c r="H324" s="642"/>
      <c r="I324" s="642"/>
      <c r="J324" s="475"/>
      <c r="K324" s="516"/>
      <c r="L324" s="516"/>
      <c r="M324" s="516"/>
      <c r="O324" s="516"/>
      <c r="P324" s="516"/>
      <c r="Q324" s="516"/>
      <c r="R324" s="516"/>
      <c r="S324" s="516"/>
    </row>
    <row r="325" spans="1:19" ht="20.25">
      <c r="A325" s="516"/>
      <c r="B325" s="475"/>
      <c r="C325" s="475"/>
      <c r="D325" s="475"/>
      <c r="E325" s="475"/>
      <c r="F325" s="639"/>
      <c r="G325" s="642"/>
      <c r="H325" s="642"/>
      <c r="I325" s="642"/>
      <c r="J325" s="475"/>
      <c r="K325" s="516"/>
      <c r="L325" s="516"/>
      <c r="M325" s="516"/>
      <c r="O325" s="516"/>
      <c r="P325" s="516"/>
      <c r="Q325" s="516"/>
      <c r="R325" s="516"/>
      <c r="S325" s="516"/>
    </row>
    <row r="326" spans="1:19" ht="20.25">
      <c r="A326" s="516"/>
      <c r="B326" s="475"/>
      <c r="C326" s="475"/>
      <c r="D326" s="475"/>
      <c r="E326" s="475"/>
      <c r="F326" s="639"/>
      <c r="G326" s="642"/>
      <c r="H326" s="642"/>
      <c r="I326" s="642"/>
      <c r="J326" s="475"/>
      <c r="K326" s="516"/>
      <c r="L326" s="516"/>
      <c r="M326" s="516"/>
      <c r="O326" s="516"/>
      <c r="P326" s="516"/>
      <c r="Q326" s="516"/>
      <c r="R326" s="516"/>
      <c r="S326" s="516"/>
    </row>
    <row r="327" spans="1:19" ht="20.25">
      <c r="A327" s="516"/>
      <c r="B327" s="475"/>
      <c r="C327" s="475"/>
      <c r="D327" s="475"/>
      <c r="E327" s="475"/>
      <c r="F327" s="639"/>
      <c r="G327" s="642"/>
      <c r="H327" s="642"/>
      <c r="I327" s="642"/>
      <c r="J327" s="475"/>
      <c r="K327" s="516"/>
      <c r="L327" s="516"/>
      <c r="M327" s="516"/>
      <c r="O327" s="516"/>
      <c r="P327" s="516"/>
      <c r="Q327" s="516"/>
      <c r="R327" s="516"/>
      <c r="S327" s="516"/>
    </row>
    <row r="328" spans="1:19" ht="20.25">
      <c r="A328" s="516"/>
      <c r="B328" s="475"/>
      <c r="C328" s="475"/>
      <c r="D328" s="475"/>
      <c r="E328" s="475"/>
      <c r="F328" s="639"/>
      <c r="G328" s="642"/>
      <c r="H328" s="642"/>
      <c r="I328" s="642"/>
      <c r="J328" s="475"/>
      <c r="K328" s="516"/>
      <c r="L328" s="516"/>
      <c r="M328" s="516"/>
      <c r="O328" s="516"/>
      <c r="P328" s="516"/>
      <c r="Q328" s="516"/>
      <c r="R328" s="516"/>
      <c r="S328" s="516"/>
    </row>
    <row r="329" spans="1:19" ht="20.25">
      <c r="A329" s="516"/>
      <c r="B329" s="475"/>
      <c r="C329" s="475"/>
      <c r="D329" s="475"/>
      <c r="E329" s="475"/>
      <c r="F329" s="639"/>
      <c r="G329" s="642"/>
      <c r="H329" s="642"/>
      <c r="I329" s="642"/>
      <c r="J329" s="475"/>
      <c r="K329" s="516"/>
      <c r="L329" s="516"/>
      <c r="M329" s="516"/>
      <c r="O329" s="516"/>
      <c r="P329" s="516"/>
      <c r="Q329" s="516"/>
      <c r="R329" s="516"/>
      <c r="S329" s="516"/>
    </row>
    <row r="330" spans="1:19" ht="20.25">
      <c r="A330" s="516"/>
      <c r="B330" s="475"/>
      <c r="C330" s="475"/>
      <c r="D330" s="475"/>
      <c r="E330" s="475"/>
      <c r="F330" s="639"/>
      <c r="G330" s="642"/>
      <c r="H330" s="642"/>
      <c r="I330" s="642"/>
      <c r="J330" s="475"/>
      <c r="K330" s="516"/>
      <c r="L330" s="516"/>
      <c r="M330" s="516"/>
      <c r="O330" s="516"/>
      <c r="P330" s="516"/>
      <c r="Q330" s="516"/>
      <c r="R330" s="516"/>
      <c r="S330" s="516"/>
    </row>
    <row r="331" spans="1:19" ht="20.25">
      <c r="A331" s="516"/>
      <c r="B331" s="475"/>
      <c r="C331" s="475"/>
      <c r="D331" s="475"/>
      <c r="E331" s="475"/>
      <c r="F331" s="639"/>
      <c r="G331" s="642"/>
      <c r="H331" s="642"/>
      <c r="I331" s="642"/>
      <c r="J331" s="475"/>
      <c r="K331" s="516"/>
      <c r="L331" s="516"/>
      <c r="M331" s="516"/>
      <c r="O331" s="516"/>
      <c r="P331" s="516"/>
      <c r="Q331" s="516"/>
      <c r="R331" s="516"/>
      <c r="S331" s="516"/>
    </row>
    <row r="332" spans="1:19" ht="20.25">
      <c r="A332" s="516"/>
      <c r="B332" s="475"/>
      <c r="C332" s="475"/>
      <c r="D332" s="475"/>
      <c r="E332" s="475"/>
      <c r="F332" s="639"/>
      <c r="G332" s="642"/>
      <c r="H332" s="642"/>
      <c r="I332" s="642"/>
      <c r="J332" s="475"/>
      <c r="K332" s="516"/>
      <c r="L332" s="516"/>
      <c r="M332" s="516"/>
      <c r="O332" s="516"/>
      <c r="P332" s="516"/>
      <c r="Q332" s="516"/>
      <c r="R332" s="516"/>
      <c r="S332" s="516"/>
    </row>
    <row r="333" spans="1:19" ht="20.25">
      <c r="A333" s="516"/>
      <c r="B333" s="475"/>
      <c r="C333" s="475"/>
      <c r="D333" s="475"/>
      <c r="E333" s="475"/>
      <c r="F333" s="639"/>
      <c r="G333" s="642"/>
      <c r="H333" s="642"/>
      <c r="I333" s="642"/>
      <c r="J333" s="475"/>
      <c r="K333" s="516"/>
      <c r="L333" s="516"/>
      <c r="M333" s="516"/>
      <c r="O333" s="516"/>
      <c r="P333" s="516"/>
      <c r="Q333" s="516"/>
      <c r="R333" s="516"/>
      <c r="S333" s="516"/>
    </row>
    <row r="334" spans="1:19" ht="20.25">
      <c r="A334" s="516"/>
      <c r="B334" s="475"/>
      <c r="C334" s="475"/>
      <c r="D334" s="475"/>
      <c r="E334" s="475"/>
      <c r="F334" s="639"/>
      <c r="G334" s="642"/>
      <c r="H334" s="642"/>
      <c r="I334" s="642"/>
      <c r="J334" s="475"/>
      <c r="K334" s="516"/>
      <c r="L334" s="516"/>
      <c r="M334" s="516"/>
      <c r="O334" s="516"/>
      <c r="P334" s="516"/>
      <c r="Q334" s="516"/>
      <c r="R334" s="516"/>
      <c r="S334" s="516"/>
    </row>
    <row r="335" spans="1:19" ht="20.25">
      <c r="A335" s="516"/>
      <c r="B335" s="475"/>
      <c r="C335" s="475"/>
      <c r="D335" s="475"/>
      <c r="E335" s="475"/>
      <c r="F335" s="639"/>
      <c r="G335" s="642"/>
      <c r="H335" s="642"/>
      <c r="I335" s="642"/>
      <c r="J335" s="475"/>
      <c r="K335" s="516"/>
      <c r="L335" s="516"/>
      <c r="M335" s="516"/>
      <c r="O335" s="516"/>
      <c r="P335" s="516"/>
      <c r="Q335" s="516"/>
      <c r="R335" s="516"/>
      <c r="S335" s="516"/>
    </row>
    <row r="336" spans="1:19" ht="20.25">
      <c r="A336" s="516"/>
      <c r="B336" s="475"/>
      <c r="C336" s="475"/>
      <c r="D336" s="475"/>
      <c r="E336" s="475"/>
      <c r="F336" s="639"/>
      <c r="G336" s="642"/>
      <c r="H336" s="642"/>
      <c r="I336" s="642"/>
      <c r="J336" s="475"/>
      <c r="K336" s="516"/>
      <c r="L336" s="516"/>
      <c r="M336" s="516"/>
      <c r="O336" s="516"/>
      <c r="P336" s="516"/>
      <c r="Q336" s="516"/>
      <c r="R336" s="516"/>
      <c r="S336" s="516"/>
    </row>
    <row r="337" spans="1:19" ht="20.25">
      <c r="A337" s="516"/>
      <c r="B337" s="475"/>
      <c r="C337" s="475"/>
      <c r="D337" s="475"/>
      <c r="E337" s="475"/>
      <c r="F337" s="639"/>
      <c r="G337" s="642"/>
      <c r="H337" s="642"/>
      <c r="I337" s="642"/>
      <c r="J337" s="475"/>
      <c r="K337" s="516"/>
      <c r="L337" s="516"/>
      <c r="M337" s="516"/>
      <c r="O337" s="516"/>
      <c r="P337" s="516"/>
      <c r="Q337" s="516"/>
      <c r="R337" s="516"/>
      <c r="S337" s="516"/>
    </row>
    <row r="338" spans="1:19" ht="20.25">
      <c r="A338" s="516"/>
      <c r="B338" s="475"/>
      <c r="C338" s="475"/>
      <c r="D338" s="475"/>
      <c r="E338" s="475"/>
      <c r="F338" s="639"/>
      <c r="G338" s="642"/>
      <c r="H338" s="642"/>
      <c r="I338" s="642"/>
      <c r="J338" s="475"/>
      <c r="K338" s="516"/>
      <c r="L338" s="516"/>
      <c r="M338" s="516"/>
      <c r="O338" s="516"/>
      <c r="P338" s="516"/>
      <c r="Q338" s="516"/>
      <c r="R338" s="516"/>
      <c r="S338" s="516"/>
    </row>
    <row r="339" spans="1:19" ht="20.25">
      <c r="A339" s="516"/>
      <c r="B339" s="475"/>
      <c r="C339" s="475"/>
      <c r="D339" s="475"/>
      <c r="E339" s="475"/>
      <c r="F339" s="639"/>
      <c r="G339" s="642"/>
      <c r="H339" s="642"/>
      <c r="I339" s="642"/>
      <c r="J339" s="475"/>
      <c r="K339" s="516"/>
      <c r="L339" s="516"/>
      <c r="M339" s="516"/>
      <c r="O339" s="516"/>
      <c r="P339" s="516"/>
      <c r="Q339" s="516"/>
      <c r="R339" s="516"/>
      <c r="S339" s="516"/>
    </row>
    <row r="340" spans="1:19" ht="20.25">
      <c r="A340" s="516"/>
      <c r="B340" s="475"/>
      <c r="C340" s="475"/>
      <c r="D340" s="475"/>
      <c r="E340" s="475"/>
      <c r="F340" s="639"/>
      <c r="G340" s="642"/>
      <c r="H340" s="642"/>
      <c r="I340" s="642"/>
      <c r="J340" s="475"/>
      <c r="K340" s="516"/>
      <c r="L340" s="516"/>
      <c r="M340" s="516"/>
      <c r="O340" s="516"/>
      <c r="P340" s="516"/>
      <c r="Q340" s="516"/>
      <c r="R340" s="516"/>
      <c r="S340" s="516"/>
    </row>
    <row r="341" spans="1:19" ht="20.25">
      <c r="A341" s="516"/>
      <c r="B341" s="475"/>
      <c r="C341" s="475"/>
      <c r="D341" s="475"/>
      <c r="E341" s="475"/>
      <c r="F341" s="639"/>
      <c r="G341" s="642"/>
      <c r="H341" s="642"/>
      <c r="I341" s="642"/>
      <c r="J341" s="475"/>
      <c r="K341" s="516"/>
      <c r="L341" s="516"/>
      <c r="M341" s="516"/>
      <c r="O341" s="516"/>
      <c r="P341" s="516"/>
      <c r="Q341" s="516"/>
      <c r="R341" s="516"/>
      <c r="S341" s="516"/>
    </row>
    <row r="342" spans="1:19" ht="20.25">
      <c r="A342" s="516"/>
      <c r="B342" s="475"/>
      <c r="C342" s="475"/>
      <c r="D342" s="475"/>
      <c r="E342" s="475"/>
      <c r="F342" s="639"/>
      <c r="G342" s="642"/>
      <c r="H342" s="642"/>
      <c r="I342" s="642"/>
      <c r="J342" s="475"/>
      <c r="K342" s="516"/>
      <c r="L342" s="516"/>
      <c r="M342" s="516"/>
      <c r="O342" s="516"/>
      <c r="P342" s="516"/>
      <c r="Q342" s="516"/>
      <c r="R342" s="516"/>
      <c r="S342" s="516"/>
    </row>
    <row r="343" spans="1:19" ht="20.25">
      <c r="A343" s="516"/>
      <c r="B343" s="475"/>
      <c r="C343" s="475"/>
      <c r="D343" s="475"/>
      <c r="E343" s="475"/>
      <c r="F343" s="639"/>
      <c r="G343" s="642"/>
      <c r="H343" s="642"/>
      <c r="I343" s="642"/>
      <c r="J343" s="475"/>
      <c r="K343" s="516"/>
      <c r="L343" s="516"/>
      <c r="M343" s="516"/>
      <c r="O343" s="516"/>
      <c r="P343" s="516"/>
      <c r="Q343" s="516"/>
      <c r="R343" s="516"/>
      <c r="S343" s="516"/>
    </row>
    <row r="344" spans="1:19" ht="20.25">
      <c r="A344" s="516"/>
      <c r="B344" s="475"/>
      <c r="C344" s="475"/>
      <c r="D344" s="475"/>
      <c r="E344" s="475"/>
      <c r="F344" s="639"/>
      <c r="G344" s="642"/>
      <c r="H344" s="642"/>
      <c r="I344" s="642"/>
      <c r="J344" s="475"/>
      <c r="K344" s="516"/>
      <c r="L344" s="516"/>
      <c r="M344" s="516"/>
      <c r="O344" s="516"/>
      <c r="P344" s="516"/>
      <c r="Q344" s="516"/>
      <c r="R344" s="516"/>
      <c r="S344" s="516"/>
    </row>
    <row r="345" spans="1:19" ht="20.25">
      <c r="A345" s="516"/>
      <c r="B345" s="475"/>
      <c r="C345" s="475"/>
      <c r="D345" s="475"/>
      <c r="E345" s="475"/>
      <c r="F345" s="639"/>
      <c r="G345" s="642"/>
      <c r="H345" s="642"/>
      <c r="I345" s="642"/>
      <c r="J345" s="475"/>
      <c r="K345" s="516"/>
      <c r="L345" s="516"/>
      <c r="M345" s="516"/>
      <c r="O345" s="516"/>
      <c r="P345" s="516"/>
      <c r="Q345" s="516"/>
      <c r="R345" s="516"/>
      <c r="S345" s="516"/>
    </row>
    <row r="346" spans="1:19" ht="20.25">
      <c r="A346" s="516"/>
      <c r="B346" s="475"/>
      <c r="C346" s="475"/>
      <c r="D346" s="475"/>
      <c r="E346" s="475"/>
      <c r="F346" s="639"/>
      <c r="G346" s="642"/>
      <c r="H346" s="642"/>
      <c r="I346" s="642"/>
      <c r="J346" s="475"/>
      <c r="K346" s="516"/>
      <c r="L346" s="516"/>
      <c r="M346" s="516"/>
      <c r="O346" s="516"/>
      <c r="P346" s="516"/>
      <c r="Q346" s="516"/>
      <c r="R346" s="516"/>
      <c r="S346" s="516"/>
    </row>
    <row r="347" spans="1:19" ht="20.25">
      <c r="A347" s="516"/>
      <c r="B347" s="475"/>
      <c r="C347" s="475"/>
      <c r="D347" s="475"/>
      <c r="E347" s="475"/>
      <c r="F347" s="639"/>
      <c r="G347" s="642"/>
      <c r="H347" s="642"/>
      <c r="I347" s="642"/>
      <c r="J347" s="475"/>
      <c r="K347" s="516"/>
      <c r="L347" s="516"/>
      <c r="M347" s="516"/>
      <c r="O347" s="516"/>
      <c r="P347" s="516"/>
      <c r="Q347" s="516"/>
      <c r="R347" s="516"/>
      <c r="S347" s="516"/>
    </row>
    <row r="348" spans="1:19" ht="20.25">
      <c r="A348" s="516"/>
      <c r="B348" s="475"/>
      <c r="C348" s="475"/>
      <c r="D348" s="475"/>
      <c r="E348" s="475"/>
      <c r="F348" s="639"/>
      <c r="G348" s="642"/>
      <c r="H348" s="642"/>
      <c r="I348" s="642"/>
      <c r="J348" s="475"/>
      <c r="K348" s="516"/>
      <c r="L348" s="516"/>
      <c r="M348" s="516"/>
      <c r="O348" s="516"/>
      <c r="P348" s="516"/>
      <c r="Q348" s="516"/>
      <c r="R348" s="516"/>
      <c r="S348" s="516"/>
    </row>
    <row r="349" spans="1:19" ht="20.25">
      <c r="A349" s="516"/>
      <c r="B349" s="475"/>
      <c r="C349" s="475"/>
      <c r="D349" s="475"/>
      <c r="E349" s="475"/>
      <c r="F349" s="639"/>
      <c r="G349" s="642"/>
      <c r="H349" s="642"/>
      <c r="I349" s="642"/>
      <c r="J349" s="475"/>
      <c r="K349" s="516"/>
      <c r="L349" s="516"/>
      <c r="M349" s="516"/>
      <c r="O349" s="516"/>
      <c r="P349" s="516"/>
      <c r="Q349" s="516"/>
      <c r="R349" s="516"/>
      <c r="S349" s="516"/>
    </row>
    <row r="350" spans="1:19" ht="20.25">
      <c r="A350" s="516"/>
      <c r="B350" s="475"/>
      <c r="C350" s="475"/>
      <c r="D350" s="475"/>
      <c r="E350" s="475"/>
      <c r="F350" s="639"/>
      <c r="G350" s="642"/>
      <c r="H350" s="642"/>
      <c r="I350" s="642"/>
      <c r="J350" s="475"/>
      <c r="K350" s="516"/>
      <c r="L350" s="516"/>
      <c r="M350" s="516"/>
      <c r="O350" s="516"/>
      <c r="P350" s="516"/>
      <c r="Q350" s="516"/>
      <c r="R350" s="516"/>
      <c r="S350" s="516"/>
    </row>
    <row r="351" spans="1:19" ht="20.25">
      <c r="A351" s="516"/>
      <c r="B351" s="475"/>
      <c r="C351" s="475"/>
      <c r="D351" s="475"/>
      <c r="E351" s="475"/>
      <c r="F351" s="639"/>
      <c r="G351" s="642"/>
      <c r="H351" s="642"/>
      <c r="I351" s="642"/>
      <c r="J351" s="475"/>
      <c r="K351" s="516"/>
      <c r="L351" s="516"/>
      <c r="M351" s="516"/>
      <c r="O351" s="516"/>
      <c r="P351" s="516"/>
      <c r="Q351" s="516"/>
      <c r="R351" s="516"/>
      <c r="S351" s="516"/>
    </row>
    <row r="352" spans="1:19" ht="20.25">
      <c r="A352" s="516"/>
      <c r="B352" s="475"/>
      <c r="C352" s="475"/>
      <c r="D352" s="475"/>
      <c r="E352" s="475"/>
      <c r="F352" s="639"/>
      <c r="G352" s="642"/>
      <c r="H352" s="642"/>
      <c r="I352" s="642"/>
      <c r="J352" s="475"/>
      <c r="K352" s="516"/>
      <c r="L352" s="516"/>
      <c r="M352" s="516"/>
      <c r="O352" s="516"/>
      <c r="P352" s="516"/>
      <c r="Q352" s="516"/>
      <c r="R352" s="516"/>
      <c r="S352" s="516"/>
    </row>
    <row r="353" spans="1:19" ht="20.25">
      <c r="A353" s="516"/>
      <c r="B353" s="475"/>
      <c r="C353" s="475"/>
      <c r="D353" s="475"/>
      <c r="E353" s="475"/>
      <c r="F353" s="639"/>
      <c r="G353" s="642"/>
      <c r="H353" s="642"/>
      <c r="I353" s="642"/>
      <c r="J353" s="475"/>
      <c r="K353" s="516"/>
      <c r="L353" s="516"/>
      <c r="M353" s="516"/>
      <c r="O353" s="516"/>
      <c r="P353" s="516"/>
      <c r="Q353" s="516"/>
      <c r="R353" s="516"/>
      <c r="S353" s="516"/>
    </row>
    <row r="354" spans="1:19" ht="20.25">
      <c r="A354" s="516"/>
      <c r="B354" s="475"/>
      <c r="C354" s="475"/>
      <c r="D354" s="475"/>
      <c r="E354" s="475"/>
      <c r="F354" s="639"/>
      <c r="G354" s="642"/>
      <c r="H354" s="642"/>
      <c r="I354" s="642"/>
      <c r="J354" s="475"/>
      <c r="K354" s="516"/>
      <c r="L354" s="516"/>
      <c r="M354" s="516"/>
      <c r="O354" s="516"/>
      <c r="P354" s="516"/>
      <c r="Q354" s="516"/>
      <c r="R354" s="516"/>
      <c r="S354" s="516"/>
    </row>
    <row r="355" spans="1:19" ht="20.25">
      <c r="A355" s="516"/>
      <c r="B355" s="475"/>
      <c r="C355" s="475"/>
      <c r="D355" s="475"/>
      <c r="E355" s="475"/>
      <c r="F355" s="639"/>
      <c r="G355" s="642"/>
      <c r="H355" s="642"/>
      <c r="I355" s="642"/>
      <c r="J355" s="475"/>
      <c r="K355" s="516"/>
      <c r="L355" s="516"/>
      <c r="M355" s="516"/>
      <c r="O355" s="516"/>
      <c r="P355" s="516"/>
      <c r="Q355" s="516"/>
      <c r="R355" s="516"/>
      <c r="S355" s="516"/>
    </row>
    <row r="356" spans="1:19" ht="20.25">
      <c r="A356" s="516"/>
      <c r="B356" s="475"/>
      <c r="C356" s="475"/>
      <c r="D356" s="475"/>
      <c r="E356" s="475"/>
      <c r="F356" s="639"/>
      <c r="G356" s="642"/>
      <c r="H356" s="642"/>
      <c r="I356" s="642"/>
      <c r="J356" s="475"/>
      <c r="K356" s="516"/>
      <c r="L356" s="516"/>
      <c r="M356" s="516"/>
      <c r="O356" s="516"/>
      <c r="P356" s="516"/>
      <c r="Q356" s="516"/>
      <c r="R356" s="516"/>
      <c r="S356" s="516"/>
    </row>
    <row r="357" spans="1:19" ht="20.25">
      <c r="A357" s="516"/>
      <c r="B357" s="475"/>
      <c r="C357" s="475"/>
      <c r="D357" s="475"/>
      <c r="E357" s="475"/>
      <c r="F357" s="639"/>
      <c r="G357" s="642"/>
      <c r="H357" s="642"/>
      <c r="I357" s="642"/>
      <c r="J357" s="475"/>
      <c r="K357" s="516"/>
      <c r="L357" s="516"/>
      <c r="M357" s="516"/>
      <c r="O357" s="516"/>
      <c r="P357" s="516"/>
      <c r="Q357" s="516"/>
      <c r="R357" s="516"/>
      <c r="S357" s="516"/>
    </row>
    <row r="358" spans="1:19" ht="20.25">
      <c r="A358" s="516"/>
      <c r="B358" s="475"/>
      <c r="C358" s="475"/>
      <c r="D358" s="475"/>
      <c r="E358" s="475"/>
      <c r="F358" s="639"/>
      <c r="G358" s="642"/>
      <c r="H358" s="642"/>
      <c r="I358" s="642"/>
      <c r="J358" s="475"/>
      <c r="K358" s="516"/>
      <c r="L358" s="516"/>
      <c r="M358" s="516"/>
      <c r="O358" s="516"/>
      <c r="P358" s="516"/>
      <c r="Q358" s="516"/>
      <c r="R358" s="516"/>
      <c r="S358" s="516"/>
    </row>
    <row r="359" spans="1:19" ht="20.25">
      <c r="A359" s="516"/>
      <c r="B359" s="475"/>
      <c r="C359" s="475"/>
      <c r="D359" s="475"/>
      <c r="E359" s="475"/>
      <c r="F359" s="639"/>
      <c r="G359" s="642"/>
      <c r="H359" s="642"/>
      <c r="I359" s="642"/>
      <c r="J359" s="475"/>
      <c r="K359" s="516"/>
      <c r="L359" s="516"/>
      <c r="M359" s="516"/>
      <c r="O359" s="516"/>
      <c r="P359" s="516"/>
      <c r="Q359" s="516"/>
      <c r="R359" s="516"/>
      <c r="S359" s="516"/>
    </row>
    <row r="360" spans="1:19" ht="20.25">
      <c r="A360" s="516"/>
      <c r="B360" s="475"/>
      <c r="C360" s="475"/>
      <c r="D360" s="475"/>
      <c r="E360" s="475"/>
      <c r="F360" s="639"/>
      <c r="G360" s="642"/>
      <c r="H360" s="642"/>
      <c r="I360" s="642"/>
      <c r="J360" s="475"/>
      <c r="K360" s="516"/>
      <c r="L360" s="516"/>
      <c r="M360" s="516"/>
      <c r="O360" s="516"/>
      <c r="P360" s="516"/>
      <c r="Q360" s="516"/>
      <c r="R360" s="516"/>
      <c r="S360" s="516"/>
    </row>
    <row r="361" spans="1:19" ht="20.25">
      <c r="A361" s="516"/>
      <c r="B361" s="475"/>
      <c r="C361" s="475"/>
      <c r="D361" s="475"/>
      <c r="E361" s="475"/>
      <c r="F361" s="639"/>
      <c r="G361" s="642"/>
      <c r="H361" s="642"/>
      <c r="I361" s="642"/>
      <c r="J361" s="475"/>
      <c r="K361" s="516"/>
      <c r="L361" s="516"/>
      <c r="M361" s="516"/>
      <c r="O361" s="516"/>
      <c r="P361" s="516"/>
      <c r="Q361" s="516"/>
      <c r="R361" s="516"/>
      <c r="S361" s="516"/>
    </row>
    <row r="362" spans="1:19" ht="20.25">
      <c r="A362" s="516"/>
      <c r="B362" s="475"/>
      <c r="C362" s="475"/>
      <c r="D362" s="475"/>
      <c r="E362" s="475"/>
      <c r="F362" s="639"/>
      <c r="G362" s="642"/>
      <c r="H362" s="642"/>
      <c r="I362" s="642"/>
      <c r="J362" s="475"/>
      <c r="K362" s="516"/>
      <c r="L362" s="516"/>
      <c r="M362" s="516"/>
      <c r="O362" s="516"/>
      <c r="P362" s="516"/>
      <c r="Q362" s="516"/>
      <c r="R362" s="516"/>
      <c r="S362" s="516"/>
    </row>
    <row r="363" spans="1:19" ht="20.25">
      <c r="A363" s="516"/>
      <c r="B363" s="475"/>
      <c r="C363" s="475"/>
      <c r="D363" s="475"/>
      <c r="E363" s="475"/>
      <c r="F363" s="639"/>
      <c r="G363" s="642"/>
      <c r="H363" s="642"/>
      <c r="I363" s="642"/>
      <c r="J363" s="475"/>
      <c r="K363" s="516"/>
      <c r="L363" s="516"/>
      <c r="M363" s="516"/>
      <c r="O363" s="516"/>
      <c r="P363" s="516"/>
      <c r="Q363" s="516"/>
      <c r="R363" s="516"/>
      <c r="S363" s="516"/>
    </row>
    <row r="364" spans="1:19" ht="20.25">
      <c r="A364" s="516"/>
      <c r="B364" s="475"/>
      <c r="C364" s="475"/>
      <c r="D364" s="475"/>
      <c r="E364" s="475"/>
      <c r="F364" s="639"/>
      <c r="G364" s="642"/>
      <c r="H364" s="642"/>
      <c r="I364" s="642"/>
      <c r="J364" s="475"/>
      <c r="K364" s="516"/>
      <c r="L364" s="516"/>
      <c r="M364" s="516"/>
      <c r="O364" s="516"/>
      <c r="P364" s="516"/>
      <c r="Q364" s="516"/>
      <c r="R364" s="516"/>
      <c r="S364" s="516"/>
    </row>
    <row r="365" spans="1:19" ht="20.25">
      <c r="A365" s="516"/>
      <c r="B365" s="475"/>
      <c r="C365" s="475"/>
      <c r="D365" s="475"/>
      <c r="E365" s="475"/>
      <c r="F365" s="639"/>
      <c r="G365" s="642"/>
      <c r="H365" s="642"/>
      <c r="I365" s="642"/>
      <c r="J365" s="475"/>
      <c r="K365" s="516"/>
      <c r="L365" s="516"/>
      <c r="M365" s="516"/>
      <c r="O365" s="516"/>
      <c r="P365" s="516"/>
      <c r="Q365" s="516"/>
      <c r="R365" s="516"/>
      <c r="S365" s="516"/>
    </row>
    <row r="366" spans="1:19" ht="20.25">
      <c r="A366" s="516"/>
      <c r="B366" s="475"/>
      <c r="C366" s="475"/>
      <c r="D366" s="475"/>
      <c r="E366" s="475"/>
      <c r="F366" s="639"/>
      <c r="G366" s="642"/>
      <c r="H366" s="642"/>
      <c r="I366" s="642"/>
      <c r="J366" s="475"/>
      <c r="K366" s="516"/>
      <c r="L366" s="516"/>
      <c r="M366" s="516"/>
      <c r="O366" s="516"/>
      <c r="P366" s="516"/>
      <c r="Q366" s="516"/>
      <c r="R366" s="516"/>
      <c r="S366" s="516"/>
    </row>
    <row r="367" spans="1:19" ht="20.25">
      <c r="A367" s="516"/>
      <c r="B367" s="475"/>
      <c r="C367" s="475"/>
      <c r="D367" s="475"/>
      <c r="E367" s="475"/>
      <c r="F367" s="639"/>
      <c r="G367" s="642"/>
      <c r="H367" s="642"/>
      <c r="I367" s="642"/>
      <c r="J367" s="475"/>
      <c r="K367" s="516"/>
      <c r="L367" s="516"/>
      <c r="M367" s="516"/>
      <c r="O367" s="516"/>
      <c r="P367" s="516"/>
      <c r="Q367" s="516"/>
      <c r="R367" s="516"/>
      <c r="S367" s="516"/>
    </row>
    <row r="368" spans="1:19" ht="20.25">
      <c r="A368" s="516"/>
      <c r="B368" s="475"/>
      <c r="C368" s="475"/>
      <c r="D368" s="475"/>
      <c r="E368" s="475"/>
      <c r="F368" s="639"/>
      <c r="G368" s="642"/>
      <c r="H368" s="642"/>
      <c r="I368" s="642"/>
      <c r="J368" s="475"/>
      <c r="K368" s="516"/>
      <c r="L368" s="516"/>
      <c r="M368" s="516"/>
      <c r="O368" s="516"/>
      <c r="P368" s="516"/>
      <c r="Q368" s="516"/>
      <c r="R368" s="516"/>
      <c r="S368" s="516"/>
    </row>
    <row r="369" spans="1:19" ht="20.25">
      <c r="A369" s="516"/>
      <c r="B369" s="475"/>
      <c r="C369" s="475"/>
      <c r="D369" s="475"/>
      <c r="E369" s="475"/>
      <c r="F369" s="639"/>
      <c r="G369" s="642"/>
      <c r="H369" s="642"/>
      <c r="I369" s="642"/>
      <c r="J369" s="475"/>
      <c r="K369" s="516"/>
      <c r="L369" s="516"/>
      <c r="M369" s="516"/>
      <c r="O369" s="516"/>
      <c r="P369" s="516"/>
      <c r="Q369" s="516"/>
      <c r="R369" s="516"/>
      <c r="S369" s="516"/>
    </row>
    <row r="370" spans="1:19" ht="20.25">
      <c r="A370" s="516"/>
      <c r="B370" s="475"/>
      <c r="C370" s="475"/>
      <c r="D370" s="475"/>
      <c r="E370" s="475"/>
      <c r="F370" s="639"/>
      <c r="G370" s="642"/>
      <c r="H370" s="642"/>
      <c r="I370" s="642"/>
      <c r="J370" s="475"/>
      <c r="K370" s="516"/>
      <c r="L370" s="516"/>
      <c r="M370" s="516"/>
      <c r="O370" s="516"/>
      <c r="P370" s="516"/>
      <c r="Q370" s="516"/>
      <c r="R370" s="516"/>
      <c r="S370" s="516"/>
    </row>
    <row r="371" spans="1:19" ht="20.25">
      <c r="A371" s="516"/>
      <c r="B371" s="475"/>
      <c r="C371" s="475"/>
      <c r="D371" s="475"/>
      <c r="E371" s="475"/>
      <c r="F371" s="639"/>
      <c r="G371" s="642"/>
      <c r="H371" s="642"/>
      <c r="I371" s="642"/>
      <c r="J371" s="475"/>
      <c r="K371" s="516"/>
      <c r="L371" s="516"/>
      <c r="M371" s="516"/>
      <c r="O371" s="516"/>
      <c r="P371" s="516"/>
      <c r="Q371" s="516"/>
      <c r="R371" s="516"/>
      <c r="S371" s="516"/>
    </row>
    <row r="372" spans="1:19" ht="20.25">
      <c r="A372" s="516"/>
      <c r="B372" s="475"/>
      <c r="C372" s="475"/>
      <c r="D372" s="475"/>
      <c r="E372" s="475"/>
      <c r="F372" s="639"/>
      <c r="G372" s="642"/>
      <c r="H372" s="642"/>
      <c r="I372" s="642"/>
      <c r="J372" s="475"/>
      <c r="K372" s="516"/>
      <c r="L372" s="516"/>
      <c r="M372" s="516"/>
      <c r="O372" s="516"/>
      <c r="P372" s="516"/>
      <c r="Q372" s="516"/>
      <c r="R372" s="516"/>
      <c r="S372" s="516"/>
    </row>
    <row r="373" spans="1:19" ht="20.25">
      <c r="A373" s="516"/>
      <c r="B373" s="475"/>
      <c r="C373" s="475"/>
      <c r="D373" s="475"/>
      <c r="E373" s="475"/>
      <c r="F373" s="639"/>
      <c r="G373" s="642"/>
      <c r="H373" s="642"/>
      <c r="I373" s="642"/>
      <c r="J373" s="475"/>
      <c r="K373" s="516"/>
      <c r="L373" s="516"/>
      <c r="M373" s="516"/>
      <c r="O373" s="516"/>
      <c r="P373" s="516"/>
      <c r="Q373" s="516"/>
      <c r="R373" s="516"/>
      <c r="S373" s="516"/>
    </row>
    <row r="374" spans="1:19" ht="20.25">
      <c r="A374" s="516"/>
      <c r="B374" s="475"/>
      <c r="C374" s="475"/>
      <c r="D374" s="475"/>
      <c r="E374" s="475"/>
      <c r="F374" s="639"/>
      <c r="G374" s="642"/>
      <c r="H374" s="642"/>
      <c r="I374" s="642"/>
      <c r="J374" s="475"/>
      <c r="K374" s="516"/>
      <c r="L374" s="516"/>
      <c r="M374" s="516"/>
      <c r="O374" s="516"/>
      <c r="P374" s="516"/>
      <c r="Q374" s="516"/>
      <c r="R374" s="516"/>
      <c r="S374" s="516"/>
    </row>
    <row r="375" spans="1:19" ht="20.25">
      <c r="A375" s="516"/>
      <c r="B375" s="475"/>
      <c r="C375" s="475"/>
      <c r="D375" s="475"/>
      <c r="E375" s="475"/>
      <c r="F375" s="639"/>
      <c r="G375" s="642"/>
      <c r="H375" s="642"/>
      <c r="I375" s="642"/>
      <c r="J375" s="475"/>
      <c r="K375" s="516"/>
      <c r="L375" s="516"/>
      <c r="M375" s="516"/>
      <c r="O375" s="516"/>
      <c r="P375" s="516"/>
      <c r="Q375" s="516"/>
      <c r="R375" s="516"/>
      <c r="S375" s="516"/>
    </row>
    <row r="376" spans="1:19" ht="20.25">
      <c r="A376" s="516"/>
      <c r="B376" s="475"/>
      <c r="C376" s="475"/>
      <c r="D376" s="475"/>
      <c r="E376" s="475"/>
      <c r="F376" s="639"/>
      <c r="G376" s="642"/>
      <c r="H376" s="642"/>
      <c r="I376" s="642"/>
      <c r="J376" s="475"/>
      <c r="K376" s="516"/>
      <c r="L376" s="516"/>
      <c r="M376" s="516"/>
      <c r="O376" s="516"/>
      <c r="P376" s="516"/>
      <c r="Q376" s="516"/>
      <c r="R376" s="516"/>
      <c r="S376" s="516"/>
    </row>
    <row r="377" spans="1:19" ht="20.25">
      <c r="A377" s="516"/>
      <c r="B377" s="475"/>
      <c r="C377" s="475"/>
      <c r="D377" s="475"/>
      <c r="E377" s="475"/>
      <c r="F377" s="639"/>
      <c r="G377" s="642"/>
      <c r="H377" s="642"/>
      <c r="I377" s="642"/>
      <c r="J377" s="475"/>
      <c r="K377" s="516"/>
      <c r="L377" s="516"/>
      <c r="M377" s="516"/>
      <c r="O377" s="516"/>
      <c r="P377" s="516"/>
      <c r="Q377" s="516"/>
      <c r="R377" s="516"/>
      <c r="S377" s="516"/>
    </row>
    <row r="378" spans="1:19" ht="20.25">
      <c r="A378" s="516"/>
      <c r="B378" s="475"/>
      <c r="C378" s="475"/>
      <c r="D378" s="475"/>
      <c r="E378" s="475"/>
      <c r="F378" s="639"/>
      <c r="G378" s="642"/>
      <c r="H378" s="642"/>
      <c r="I378" s="642"/>
      <c r="J378" s="475"/>
      <c r="K378" s="516"/>
      <c r="L378" s="516"/>
      <c r="M378" s="516"/>
      <c r="O378" s="516"/>
      <c r="P378" s="516"/>
      <c r="Q378" s="516"/>
      <c r="R378" s="516"/>
      <c r="S378" s="516"/>
    </row>
    <row r="379" spans="1:19" ht="20.25">
      <c r="A379" s="516"/>
      <c r="B379" s="475"/>
      <c r="C379" s="475"/>
      <c r="D379" s="475"/>
      <c r="E379" s="475"/>
      <c r="F379" s="639"/>
      <c r="G379" s="642"/>
      <c r="H379" s="642"/>
      <c r="I379" s="642"/>
      <c r="J379" s="475"/>
      <c r="K379" s="516"/>
      <c r="L379" s="516"/>
      <c r="M379" s="516"/>
      <c r="O379" s="516"/>
      <c r="P379" s="516"/>
      <c r="Q379" s="516"/>
      <c r="R379" s="516"/>
      <c r="S379" s="516"/>
    </row>
    <row r="380" spans="1:19" ht="20.25">
      <c r="A380" s="516"/>
      <c r="B380" s="475"/>
      <c r="C380" s="475"/>
      <c r="D380" s="475"/>
      <c r="E380" s="475"/>
      <c r="F380" s="639"/>
      <c r="G380" s="642"/>
      <c r="H380" s="642"/>
      <c r="I380" s="642"/>
      <c r="J380" s="475"/>
      <c r="K380" s="516"/>
      <c r="L380" s="516"/>
      <c r="M380" s="516"/>
      <c r="O380" s="516"/>
      <c r="P380" s="516"/>
      <c r="Q380" s="516"/>
      <c r="R380" s="516"/>
      <c r="S380" s="516"/>
    </row>
    <row r="381" spans="1:19" ht="20.25">
      <c r="A381" s="516"/>
      <c r="B381" s="475"/>
      <c r="C381" s="475"/>
      <c r="D381" s="475"/>
      <c r="E381" s="475"/>
      <c r="F381" s="639"/>
      <c r="G381" s="642"/>
      <c r="H381" s="642"/>
      <c r="I381" s="642"/>
      <c r="J381" s="475"/>
      <c r="K381" s="516"/>
      <c r="L381" s="516"/>
      <c r="M381" s="516"/>
      <c r="O381" s="516"/>
      <c r="P381" s="516"/>
      <c r="Q381" s="516"/>
      <c r="R381" s="516"/>
      <c r="S381" s="516"/>
    </row>
    <row r="382" spans="1:19" ht="20.25">
      <c r="A382" s="516"/>
      <c r="B382" s="475"/>
      <c r="C382" s="475"/>
      <c r="D382" s="475"/>
      <c r="E382" s="475"/>
      <c r="F382" s="639"/>
      <c r="G382" s="642"/>
      <c r="H382" s="642"/>
      <c r="I382" s="642"/>
      <c r="J382" s="475"/>
      <c r="K382" s="516"/>
      <c r="L382" s="516"/>
      <c r="M382" s="516"/>
      <c r="O382" s="516"/>
      <c r="P382" s="516"/>
      <c r="Q382" s="516"/>
      <c r="R382" s="516"/>
      <c r="S382" s="516"/>
    </row>
    <row r="383" spans="1:19" ht="20.25">
      <c r="A383" s="516"/>
      <c r="B383" s="475"/>
      <c r="C383" s="475"/>
      <c r="D383" s="475"/>
      <c r="E383" s="475"/>
      <c r="F383" s="639"/>
      <c r="G383" s="642"/>
      <c r="H383" s="642"/>
      <c r="I383" s="642"/>
      <c r="J383" s="475"/>
      <c r="K383" s="516"/>
      <c r="L383" s="516"/>
      <c r="M383" s="516"/>
      <c r="O383" s="516"/>
      <c r="P383" s="516"/>
      <c r="Q383" s="516"/>
      <c r="R383" s="516"/>
      <c r="S383" s="516"/>
    </row>
    <row r="384" spans="1:19" ht="20.25">
      <c r="A384" s="516"/>
      <c r="B384" s="475"/>
      <c r="C384" s="475"/>
      <c r="D384" s="475"/>
      <c r="E384" s="475"/>
      <c r="F384" s="639"/>
      <c r="G384" s="642"/>
      <c r="H384" s="642"/>
      <c r="I384" s="642"/>
      <c r="J384" s="475"/>
      <c r="K384" s="516"/>
      <c r="L384" s="516"/>
      <c r="M384" s="516"/>
      <c r="O384" s="516"/>
      <c r="P384" s="516"/>
      <c r="Q384" s="516"/>
      <c r="R384" s="516"/>
      <c r="S384" s="516"/>
    </row>
    <row r="385" spans="1:19" ht="20.25">
      <c r="A385" s="516"/>
      <c r="B385" s="475"/>
      <c r="C385" s="475"/>
      <c r="D385" s="475"/>
      <c r="E385" s="475"/>
      <c r="F385" s="639"/>
      <c r="G385" s="642"/>
      <c r="H385" s="642"/>
      <c r="I385" s="642"/>
      <c r="J385" s="475"/>
      <c r="K385" s="516"/>
      <c r="L385" s="516"/>
      <c r="M385" s="516"/>
      <c r="O385" s="516"/>
      <c r="P385" s="516"/>
      <c r="Q385" s="516"/>
      <c r="R385" s="516"/>
      <c r="S385" s="516"/>
    </row>
    <row r="386" spans="1:19" ht="20.25">
      <c r="A386" s="516"/>
      <c r="B386" s="475"/>
      <c r="C386" s="475"/>
      <c r="D386" s="475"/>
      <c r="E386" s="475"/>
      <c r="F386" s="639"/>
      <c r="G386" s="642"/>
      <c r="H386" s="642"/>
      <c r="I386" s="642"/>
      <c r="J386" s="475"/>
      <c r="K386" s="516"/>
      <c r="L386" s="516"/>
      <c r="M386" s="516"/>
      <c r="O386" s="516"/>
      <c r="P386" s="516"/>
      <c r="Q386" s="516"/>
      <c r="R386" s="516"/>
      <c r="S386" s="516"/>
    </row>
    <row r="387" spans="1:19" ht="20.25">
      <c r="A387" s="516"/>
      <c r="B387" s="475"/>
      <c r="C387" s="475"/>
      <c r="D387" s="475"/>
      <c r="E387" s="475"/>
      <c r="F387" s="639"/>
      <c r="G387" s="642"/>
      <c r="H387" s="642"/>
      <c r="I387" s="642"/>
      <c r="J387" s="475"/>
      <c r="K387" s="516"/>
      <c r="L387" s="516"/>
      <c r="M387" s="516"/>
      <c r="O387" s="516"/>
      <c r="P387" s="516"/>
      <c r="Q387" s="516"/>
      <c r="R387" s="516"/>
      <c r="S387" s="516"/>
    </row>
    <row r="388" spans="1:19" ht="20.25">
      <c r="A388" s="516"/>
      <c r="B388" s="475"/>
      <c r="C388" s="475"/>
      <c r="D388" s="475"/>
      <c r="E388" s="475"/>
      <c r="F388" s="639"/>
      <c r="G388" s="642"/>
      <c r="H388" s="642"/>
      <c r="I388" s="642"/>
      <c r="J388" s="475"/>
      <c r="K388" s="516"/>
      <c r="L388" s="516"/>
      <c r="M388" s="516"/>
      <c r="O388" s="516"/>
      <c r="P388" s="516"/>
      <c r="Q388" s="516"/>
      <c r="R388" s="516"/>
      <c r="S388" s="516"/>
    </row>
    <row r="389" spans="1:19" ht="20.25">
      <c r="A389" s="516"/>
      <c r="B389" s="475"/>
      <c r="C389" s="475"/>
      <c r="D389" s="475"/>
      <c r="E389" s="475"/>
      <c r="F389" s="639"/>
      <c r="G389" s="642"/>
      <c r="H389" s="642"/>
      <c r="I389" s="642"/>
      <c r="J389" s="475"/>
      <c r="K389" s="516"/>
      <c r="L389" s="516"/>
      <c r="M389" s="516"/>
      <c r="O389" s="516"/>
      <c r="P389" s="516"/>
      <c r="Q389" s="516"/>
      <c r="R389" s="516"/>
      <c r="S389" s="516"/>
    </row>
    <row r="390" spans="1:19" ht="20.25">
      <c r="A390" s="516"/>
      <c r="B390" s="475"/>
      <c r="C390" s="475"/>
      <c r="D390" s="475"/>
      <c r="E390" s="475"/>
      <c r="F390" s="639"/>
      <c r="G390" s="642"/>
      <c r="H390" s="642"/>
      <c r="I390" s="642"/>
      <c r="J390" s="475"/>
      <c r="K390" s="516"/>
      <c r="L390" s="516"/>
      <c r="M390" s="516"/>
      <c r="O390" s="516"/>
      <c r="P390" s="516"/>
      <c r="Q390" s="516"/>
      <c r="R390" s="516"/>
      <c r="S390" s="516"/>
    </row>
    <row r="391" spans="1:19" ht="20.25">
      <c r="A391" s="516"/>
      <c r="B391" s="475"/>
      <c r="C391" s="475"/>
      <c r="D391" s="475"/>
      <c r="E391" s="475"/>
      <c r="F391" s="639"/>
      <c r="G391" s="642"/>
      <c r="H391" s="642"/>
      <c r="I391" s="642"/>
      <c r="J391" s="475"/>
      <c r="K391" s="516"/>
      <c r="L391" s="516"/>
      <c r="M391" s="516"/>
      <c r="O391" s="516"/>
      <c r="P391" s="516"/>
      <c r="Q391" s="516"/>
      <c r="R391" s="516"/>
      <c r="S391" s="516"/>
    </row>
    <row r="392" spans="1:19" ht="20.25">
      <c r="A392" s="516"/>
      <c r="B392" s="475"/>
      <c r="C392" s="475"/>
      <c r="D392" s="475"/>
      <c r="E392" s="475"/>
      <c r="F392" s="639"/>
      <c r="G392" s="642"/>
      <c r="H392" s="642"/>
      <c r="I392" s="642"/>
      <c r="J392" s="475"/>
      <c r="K392" s="516"/>
      <c r="L392" s="516"/>
      <c r="M392" s="516"/>
      <c r="O392" s="516"/>
      <c r="P392" s="516"/>
      <c r="Q392" s="516"/>
      <c r="R392" s="516"/>
      <c r="S392" s="516"/>
    </row>
    <row r="393" spans="1:19" ht="20.25">
      <c r="A393" s="516"/>
      <c r="B393" s="475"/>
      <c r="C393" s="475"/>
      <c r="D393" s="475"/>
      <c r="E393" s="475"/>
      <c r="F393" s="639"/>
      <c r="G393" s="642"/>
      <c r="H393" s="642"/>
      <c r="I393" s="642"/>
      <c r="J393" s="475"/>
      <c r="K393" s="516"/>
      <c r="L393" s="516"/>
      <c r="M393" s="516"/>
      <c r="O393" s="516"/>
      <c r="P393" s="516"/>
      <c r="Q393" s="516"/>
      <c r="R393" s="516"/>
      <c r="S393" s="516"/>
    </row>
    <row r="394" spans="1:19" ht="20.25">
      <c r="A394" s="516"/>
      <c r="B394" s="475"/>
      <c r="C394" s="475"/>
      <c r="D394" s="475"/>
      <c r="E394" s="475"/>
      <c r="F394" s="639"/>
      <c r="G394" s="642"/>
      <c r="H394" s="642"/>
      <c r="I394" s="642"/>
      <c r="J394" s="475"/>
      <c r="K394" s="516"/>
      <c r="L394" s="516"/>
      <c r="M394" s="516"/>
      <c r="O394" s="516"/>
      <c r="P394" s="516"/>
      <c r="Q394" s="516"/>
      <c r="R394" s="516"/>
      <c r="S394" s="516"/>
    </row>
    <row r="395" spans="1:19" ht="20.25">
      <c r="A395" s="516"/>
      <c r="B395" s="475"/>
      <c r="C395" s="475"/>
      <c r="D395" s="475"/>
      <c r="E395" s="475"/>
      <c r="F395" s="639"/>
      <c r="G395" s="642"/>
      <c r="H395" s="642"/>
      <c r="I395" s="642"/>
      <c r="J395" s="475"/>
      <c r="K395" s="516"/>
      <c r="L395" s="516"/>
      <c r="M395" s="516"/>
      <c r="O395" s="516"/>
      <c r="P395" s="516"/>
      <c r="Q395" s="516"/>
      <c r="R395" s="516"/>
      <c r="S395" s="516"/>
    </row>
    <row r="396" spans="1:19" ht="20.25">
      <c r="A396" s="516"/>
      <c r="B396" s="475"/>
      <c r="C396" s="475"/>
      <c r="D396" s="475"/>
      <c r="E396" s="475"/>
      <c r="F396" s="639"/>
      <c r="G396" s="642"/>
      <c r="H396" s="642"/>
      <c r="I396" s="642"/>
      <c r="J396" s="475"/>
      <c r="K396" s="516"/>
      <c r="L396" s="516"/>
      <c r="M396" s="516"/>
      <c r="O396" s="516"/>
      <c r="P396" s="516"/>
      <c r="Q396" s="516"/>
      <c r="R396" s="516"/>
      <c r="S396" s="516"/>
    </row>
    <row r="397" spans="1:19" ht="20.25">
      <c r="A397" s="516"/>
      <c r="B397" s="475"/>
      <c r="C397" s="475"/>
      <c r="D397" s="475"/>
      <c r="E397" s="475"/>
      <c r="F397" s="639"/>
      <c r="G397" s="642"/>
      <c r="H397" s="642"/>
      <c r="I397" s="642"/>
      <c r="J397" s="475"/>
      <c r="K397" s="516"/>
      <c r="L397" s="516"/>
      <c r="M397" s="516"/>
      <c r="O397" s="516"/>
      <c r="P397" s="516"/>
      <c r="Q397" s="516"/>
      <c r="R397" s="516"/>
      <c r="S397" s="516"/>
    </row>
    <row r="398" spans="1:19" ht="20.25">
      <c r="A398" s="516"/>
      <c r="B398" s="475"/>
      <c r="C398" s="475"/>
      <c r="D398" s="475"/>
      <c r="E398" s="475"/>
      <c r="F398" s="639"/>
      <c r="G398" s="642"/>
      <c r="H398" s="642"/>
      <c r="I398" s="642"/>
      <c r="J398" s="475"/>
      <c r="K398" s="516"/>
      <c r="L398" s="516"/>
      <c r="M398" s="516"/>
      <c r="O398" s="516"/>
      <c r="P398" s="516"/>
      <c r="Q398" s="516"/>
      <c r="R398" s="516"/>
      <c r="S398" s="516"/>
    </row>
    <row r="399" spans="1:19" ht="20.25">
      <c r="A399" s="516"/>
      <c r="B399" s="475"/>
      <c r="C399" s="475"/>
      <c r="D399" s="475"/>
      <c r="E399" s="475"/>
      <c r="F399" s="639"/>
      <c r="G399" s="642"/>
      <c r="H399" s="642"/>
      <c r="I399" s="642"/>
      <c r="J399" s="475"/>
      <c r="K399" s="516"/>
      <c r="L399" s="516"/>
      <c r="M399" s="516"/>
      <c r="O399" s="516"/>
      <c r="P399" s="516"/>
      <c r="Q399" s="516"/>
      <c r="R399" s="516"/>
      <c r="S399" s="516"/>
    </row>
    <row r="400" spans="1:19" ht="20.25">
      <c r="A400" s="516"/>
      <c r="B400" s="475"/>
      <c r="C400" s="475"/>
      <c r="D400" s="475"/>
      <c r="E400" s="475"/>
      <c r="F400" s="639"/>
      <c r="G400" s="642"/>
      <c r="H400" s="642"/>
      <c r="I400" s="642"/>
      <c r="J400" s="475"/>
      <c r="K400" s="516"/>
      <c r="L400" s="516"/>
      <c r="M400" s="516"/>
      <c r="O400" s="516"/>
      <c r="P400" s="516"/>
      <c r="Q400" s="516"/>
      <c r="R400" s="516"/>
      <c r="S400" s="516"/>
    </row>
    <row r="401" spans="1:19" ht="20.25">
      <c r="A401" s="516"/>
      <c r="B401" s="475"/>
      <c r="C401" s="475"/>
      <c r="D401" s="475"/>
      <c r="E401" s="475"/>
      <c r="F401" s="639"/>
      <c r="G401" s="642"/>
      <c r="H401" s="642"/>
      <c r="I401" s="642"/>
      <c r="J401" s="475"/>
      <c r="K401" s="516"/>
      <c r="L401" s="516"/>
      <c r="M401" s="516"/>
      <c r="O401" s="516"/>
      <c r="P401" s="516"/>
      <c r="Q401" s="516"/>
      <c r="R401" s="516"/>
      <c r="S401" s="516"/>
    </row>
    <row r="402" spans="1:19" ht="20.25">
      <c r="A402" s="516"/>
      <c r="B402" s="475"/>
      <c r="C402" s="475"/>
      <c r="D402" s="475"/>
      <c r="E402" s="475"/>
      <c r="F402" s="639"/>
      <c r="G402" s="642"/>
      <c r="H402" s="642"/>
      <c r="I402" s="642"/>
      <c r="J402" s="475"/>
      <c r="K402" s="516"/>
      <c r="L402" s="516"/>
      <c r="M402" s="516"/>
      <c r="O402" s="516"/>
      <c r="P402" s="516"/>
      <c r="Q402" s="516"/>
      <c r="R402" s="516"/>
      <c r="S402" s="516"/>
    </row>
    <row r="403" spans="1:19" ht="20.25">
      <c r="A403" s="516"/>
      <c r="B403" s="475"/>
      <c r="C403" s="475"/>
      <c r="D403" s="475"/>
      <c r="E403" s="475"/>
      <c r="F403" s="639"/>
      <c r="G403" s="642"/>
      <c r="H403" s="642"/>
      <c r="I403" s="642"/>
      <c r="J403" s="475"/>
      <c r="K403" s="516"/>
      <c r="L403" s="516"/>
      <c r="M403" s="516"/>
      <c r="O403" s="516"/>
      <c r="P403" s="516"/>
      <c r="Q403" s="516"/>
      <c r="R403" s="516"/>
      <c r="S403" s="516"/>
    </row>
    <row r="404" spans="1:19" ht="20.25">
      <c r="A404" s="516"/>
      <c r="B404" s="475"/>
      <c r="C404" s="475"/>
      <c r="D404" s="475"/>
      <c r="E404" s="475"/>
      <c r="F404" s="639"/>
      <c r="G404" s="642"/>
      <c r="H404" s="642"/>
      <c r="I404" s="642"/>
      <c r="J404" s="475"/>
      <c r="K404" s="516"/>
      <c r="L404" s="516"/>
      <c r="M404" s="516"/>
      <c r="O404" s="516"/>
      <c r="P404" s="516"/>
      <c r="Q404" s="516"/>
      <c r="R404" s="516"/>
      <c r="S404" s="516"/>
    </row>
    <row r="405" spans="1:19" ht="20.25">
      <c r="A405" s="516"/>
      <c r="B405" s="475"/>
      <c r="C405" s="475"/>
      <c r="D405" s="475"/>
      <c r="E405" s="475"/>
      <c r="F405" s="639"/>
      <c r="G405" s="642"/>
      <c r="H405" s="642"/>
      <c r="I405" s="642"/>
      <c r="J405" s="475"/>
      <c r="K405" s="516"/>
      <c r="L405" s="516"/>
      <c r="M405" s="516"/>
      <c r="O405" s="516"/>
      <c r="P405" s="516"/>
      <c r="Q405" s="516"/>
      <c r="R405" s="516"/>
      <c r="S405" s="516"/>
    </row>
    <row r="406" spans="1:19" ht="20.25">
      <c r="A406" s="516"/>
      <c r="B406" s="475"/>
      <c r="C406" s="475"/>
      <c r="D406" s="475"/>
      <c r="E406" s="475"/>
      <c r="F406" s="639"/>
      <c r="G406" s="642"/>
      <c r="H406" s="642"/>
      <c r="I406" s="642"/>
      <c r="J406" s="475"/>
      <c r="K406" s="516"/>
      <c r="L406" s="516"/>
      <c r="M406" s="516"/>
      <c r="O406" s="516"/>
      <c r="P406" s="516"/>
      <c r="Q406" s="516"/>
      <c r="R406" s="516"/>
      <c r="S406" s="516"/>
    </row>
    <row r="407" spans="1:19" ht="20.25">
      <c r="A407" s="516"/>
      <c r="B407" s="475"/>
      <c r="C407" s="475"/>
      <c r="D407" s="475"/>
      <c r="E407" s="475"/>
      <c r="F407" s="639"/>
      <c r="G407" s="642"/>
      <c r="H407" s="642"/>
      <c r="I407" s="642"/>
      <c r="J407" s="475"/>
      <c r="K407" s="516"/>
      <c r="L407" s="516"/>
      <c r="M407" s="516"/>
      <c r="O407" s="516"/>
      <c r="P407" s="516"/>
      <c r="Q407" s="516"/>
      <c r="R407" s="516"/>
      <c r="S407" s="516"/>
    </row>
    <row r="408" spans="1:19" ht="20.25">
      <c r="A408" s="516"/>
      <c r="B408" s="475"/>
      <c r="C408" s="475"/>
      <c r="D408" s="475"/>
      <c r="E408" s="475"/>
      <c r="F408" s="639"/>
      <c r="G408" s="642"/>
      <c r="H408" s="642"/>
      <c r="I408" s="642"/>
      <c r="J408" s="475"/>
      <c r="K408" s="516"/>
      <c r="L408" s="516"/>
      <c r="M408" s="516"/>
      <c r="O408" s="516"/>
      <c r="P408" s="516"/>
      <c r="Q408" s="516"/>
      <c r="R408" s="516"/>
      <c r="S408" s="516"/>
    </row>
    <row r="409" spans="1:19" ht="20.25">
      <c r="A409" s="516"/>
      <c r="B409" s="475"/>
      <c r="C409" s="475"/>
      <c r="D409" s="475"/>
      <c r="E409" s="475"/>
      <c r="F409" s="639"/>
      <c r="G409" s="642"/>
      <c r="H409" s="642"/>
      <c r="I409" s="642"/>
      <c r="J409" s="475"/>
      <c r="K409" s="516"/>
      <c r="L409" s="516"/>
      <c r="M409" s="516"/>
      <c r="O409" s="516"/>
      <c r="P409" s="516"/>
      <c r="Q409" s="516"/>
      <c r="R409" s="516"/>
      <c r="S409" s="516"/>
    </row>
    <row r="410" spans="1:19" ht="20.25">
      <c r="A410" s="516"/>
      <c r="B410" s="475"/>
      <c r="C410" s="475"/>
      <c r="D410" s="475"/>
      <c r="E410" s="475"/>
      <c r="F410" s="639"/>
      <c r="G410" s="642"/>
      <c r="H410" s="642"/>
      <c r="I410" s="642"/>
      <c r="J410" s="475"/>
      <c r="K410" s="516"/>
      <c r="L410" s="516"/>
      <c r="M410" s="516"/>
      <c r="O410" s="516"/>
      <c r="P410" s="516"/>
      <c r="Q410" s="516"/>
      <c r="R410" s="516"/>
      <c r="S410" s="516"/>
    </row>
    <row r="411" spans="1:19" ht="20.25">
      <c r="A411" s="516"/>
      <c r="B411" s="475"/>
      <c r="C411" s="475"/>
      <c r="D411" s="475"/>
      <c r="E411" s="475"/>
      <c r="F411" s="639"/>
      <c r="G411" s="642"/>
      <c r="H411" s="642"/>
      <c r="I411" s="642"/>
      <c r="J411" s="475"/>
      <c r="K411" s="516"/>
      <c r="L411" s="516"/>
      <c r="M411" s="516"/>
      <c r="O411" s="516"/>
      <c r="P411" s="516"/>
      <c r="Q411" s="516"/>
      <c r="R411" s="516"/>
      <c r="S411" s="516"/>
    </row>
    <row r="412" spans="1:19" ht="20.25">
      <c r="A412" s="516"/>
      <c r="B412" s="475"/>
      <c r="C412" s="475"/>
      <c r="D412" s="475"/>
      <c r="E412" s="475"/>
      <c r="F412" s="639"/>
      <c r="G412" s="642"/>
      <c r="H412" s="642"/>
      <c r="I412" s="642"/>
      <c r="J412" s="475"/>
      <c r="K412" s="516"/>
      <c r="L412" s="516"/>
      <c r="M412" s="516"/>
      <c r="O412" s="516"/>
      <c r="P412" s="516"/>
      <c r="Q412" s="516"/>
      <c r="R412" s="516"/>
      <c r="S412" s="516"/>
    </row>
    <row r="413" spans="1:19" ht="20.25">
      <c r="A413" s="516"/>
      <c r="B413" s="475"/>
      <c r="C413" s="475"/>
      <c r="D413" s="475"/>
      <c r="E413" s="475"/>
      <c r="F413" s="639"/>
      <c r="G413" s="642"/>
      <c r="H413" s="642"/>
      <c r="I413" s="642"/>
      <c r="J413" s="475"/>
      <c r="K413" s="516"/>
      <c r="L413" s="516"/>
      <c r="M413" s="516"/>
      <c r="O413" s="516"/>
      <c r="P413" s="516"/>
      <c r="Q413" s="516"/>
      <c r="R413" s="516"/>
      <c r="S413" s="516"/>
    </row>
    <row r="414" spans="1:19" ht="20.25">
      <c r="A414" s="516"/>
      <c r="B414" s="475"/>
      <c r="C414" s="475"/>
      <c r="D414" s="475"/>
      <c r="E414" s="475"/>
      <c r="F414" s="639"/>
      <c r="G414" s="642"/>
      <c r="H414" s="642"/>
      <c r="I414" s="642"/>
      <c r="J414" s="475"/>
      <c r="K414" s="516"/>
      <c r="L414" s="516"/>
      <c r="M414" s="516"/>
      <c r="O414" s="516"/>
      <c r="P414" s="516"/>
      <c r="Q414" s="516"/>
      <c r="R414" s="516"/>
      <c r="S414" s="516"/>
    </row>
    <row r="415" spans="1:19" ht="20.25">
      <c r="A415" s="516"/>
      <c r="B415" s="475"/>
      <c r="C415" s="475"/>
      <c r="D415" s="475"/>
      <c r="E415" s="475"/>
      <c r="F415" s="639"/>
      <c r="G415" s="642"/>
      <c r="H415" s="642"/>
      <c r="I415" s="642"/>
      <c r="J415" s="475"/>
      <c r="K415" s="516"/>
      <c r="L415" s="516"/>
      <c r="M415" s="516"/>
      <c r="O415" s="516"/>
      <c r="P415" s="516"/>
      <c r="Q415" s="516"/>
      <c r="R415" s="516"/>
      <c r="S415" s="516"/>
    </row>
    <row r="416" spans="1:19" ht="20.25">
      <c r="A416" s="516"/>
      <c r="B416" s="475"/>
      <c r="C416" s="475"/>
      <c r="D416" s="475"/>
      <c r="E416" s="475"/>
      <c r="F416" s="639"/>
      <c r="G416" s="642"/>
      <c r="H416" s="642"/>
      <c r="I416" s="642"/>
      <c r="J416" s="475"/>
      <c r="K416" s="516"/>
      <c r="L416" s="516"/>
      <c r="M416" s="516"/>
      <c r="O416" s="516"/>
      <c r="P416" s="516"/>
      <c r="Q416" s="516"/>
      <c r="R416" s="516"/>
      <c r="S416" s="516"/>
    </row>
    <row r="417" spans="1:19" ht="20.25">
      <c r="A417" s="516"/>
      <c r="B417" s="475"/>
      <c r="C417" s="475"/>
      <c r="D417" s="475"/>
      <c r="E417" s="475"/>
      <c r="F417" s="639"/>
      <c r="G417" s="642"/>
      <c r="H417" s="642"/>
      <c r="I417" s="642"/>
      <c r="J417" s="475"/>
      <c r="K417" s="516"/>
      <c r="L417" s="516"/>
      <c r="M417" s="516"/>
      <c r="O417" s="516"/>
      <c r="P417" s="516"/>
      <c r="Q417" s="516"/>
      <c r="R417" s="516"/>
      <c r="S417" s="516"/>
    </row>
    <row r="418" spans="1:19" ht="20.25">
      <c r="A418" s="516"/>
      <c r="B418" s="475"/>
      <c r="C418" s="475"/>
      <c r="D418" s="475"/>
      <c r="E418" s="475"/>
      <c r="F418" s="639"/>
      <c r="G418" s="642"/>
      <c r="H418" s="642"/>
      <c r="I418" s="642"/>
      <c r="J418" s="475"/>
      <c r="K418" s="516"/>
      <c r="L418" s="516"/>
      <c r="M418" s="516"/>
      <c r="O418" s="516"/>
      <c r="P418" s="516"/>
      <c r="Q418" s="516"/>
      <c r="R418" s="516"/>
      <c r="S418" s="516"/>
    </row>
    <row r="419" spans="1:19" ht="20.25">
      <c r="A419" s="516"/>
      <c r="B419" s="475"/>
      <c r="C419" s="475"/>
      <c r="D419" s="475"/>
      <c r="E419" s="475"/>
      <c r="F419" s="639"/>
      <c r="G419" s="642"/>
      <c r="H419" s="642"/>
      <c r="I419" s="642"/>
      <c r="J419" s="475"/>
      <c r="K419" s="516"/>
      <c r="L419" s="516"/>
      <c r="M419" s="516"/>
      <c r="O419" s="516"/>
      <c r="P419" s="516"/>
      <c r="Q419" s="516"/>
      <c r="R419" s="516"/>
      <c r="S419" s="516"/>
    </row>
    <row r="420" spans="1:19" ht="20.25">
      <c r="A420" s="516"/>
      <c r="B420" s="475"/>
      <c r="C420" s="475"/>
      <c r="D420" s="475"/>
      <c r="E420" s="475"/>
      <c r="F420" s="639"/>
      <c r="G420" s="642"/>
      <c r="H420" s="642"/>
      <c r="I420" s="642"/>
      <c r="J420" s="475"/>
      <c r="K420" s="516"/>
      <c r="L420" s="516"/>
      <c r="M420" s="516"/>
      <c r="O420" s="516"/>
      <c r="P420" s="516"/>
      <c r="Q420" s="516"/>
      <c r="R420" s="516"/>
      <c r="S420" s="516"/>
    </row>
    <row r="421" spans="1:19" ht="20.25">
      <c r="A421" s="516"/>
      <c r="B421" s="475"/>
      <c r="C421" s="475"/>
      <c r="D421" s="475"/>
      <c r="E421" s="475"/>
      <c r="F421" s="639"/>
      <c r="G421" s="642"/>
      <c r="H421" s="642"/>
      <c r="I421" s="642"/>
      <c r="J421" s="475"/>
      <c r="K421" s="516"/>
      <c r="L421" s="516"/>
      <c r="M421" s="516"/>
      <c r="O421" s="516"/>
      <c r="P421" s="516"/>
      <c r="Q421" s="516"/>
      <c r="R421" s="516"/>
      <c r="S421" s="516"/>
    </row>
    <row r="422" spans="1:19" ht="20.25">
      <c r="A422" s="516"/>
      <c r="B422" s="475"/>
      <c r="C422" s="475"/>
      <c r="D422" s="475"/>
      <c r="E422" s="475"/>
      <c r="F422" s="639"/>
      <c r="G422" s="642"/>
      <c r="H422" s="642"/>
      <c r="I422" s="642"/>
      <c r="J422" s="475"/>
      <c r="K422" s="516"/>
      <c r="L422" s="516"/>
      <c r="M422" s="516"/>
      <c r="O422" s="516"/>
      <c r="P422" s="516"/>
      <c r="Q422" s="516"/>
      <c r="R422" s="516"/>
      <c r="S422" s="516"/>
    </row>
    <row r="423" spans="1:19" ht="20.25">
      <c r="A423" s="516"/>
      <c r="B423" s="475"/>
      <c r="C423" s="475"/>
      <c r="D423" s="475"/>
      <c r="E423" s="475"/>
      <c r="F423" s="639"/>
      <c r="G423" s="642"/>
      <c r="H423" s="642"/>
      <c r="I423" s="642"/>
      <c r="J423" s="475"/>
      <c r="K423" s="516"/>
      <c r="L423" s="516"/>
      <c r="M423" s="516"/>
      <c r="O423" s="516"/>
      <c r="P423" s="516"/>
      <c r="Q423" s="516"/>
      <c r="R423" s="516"/>
      <c r="S423" s="516"/>
    </row>
    <row r="424" spans="1:19" ht="20.25">
      <c r="A424" s="516"/>
      <c r="B424" s="475"/>
      <c r="C424" s="475"/>
      <c r="D424" s="475"/>
      <c r="E424" s="475"/>
      <c r="F424" s="639"/>
      <c r="G424" s="642"/>
      <c r="H424" s="642"/>
      <c r="I424" s="642"/>
      <c r="J424" s="475"/>
      <c r="K424" s="516"/>
      <c r="L424" s="516"/>
      <c r="M424" s="516"/>
      <c r="O424" s="516"/>
      <c r="P424" s="516"/>
      <c r="Q424" s="516"/>
      <c r="R424" s="516"/>
      <c r="S424" s="516"/>
    </row>
    <row r="425" spans="1:19" ht="20.25">
      <c r="A425" s="516"/>
      <c r="B425" s="475"/>
      <c r="C425" s="475"/>
      <c r="D425" s="475"/>
      <c r="E425" s="475"/>
      <c r="F425" s="639"/>
      <c r="G425" s="642"/>
      <c r="H425" s="642"/>
      <c r="I425" s="642"/>
      <c r="J425" s="475"/>
      <c r="K425" s="516"/>
      <c r="L425" s="516"/>
      <c r="M425" s="516"/>
      <c r="O425" s="516"/>
      <c r="P425" s="516"/>
      <c r="Q425" s="516"/>
      <c r="R425" s="516"/>
      <c r="S425" s="516"/>
    </row>
    <row r="426" spans="1:19" ht="20.25">
      <c r="A426" s="516"/>
      <c r="B426" s="475"/>
      <c r="C426" s="475"/>
      <c r="D426" s="475"/>
      <c r="E426" s="475"/>
      <c r="F426" s="639"/>
      <c r="G426" s="642"/>
      <c r="H426" s="642"/>
      <c r="I426" s="642"/>
      <c r="J426" s="475"/>
      <c r="K426" s="516"/>
      <c r="L426" s="516"/>
      <c r="M426" s="516"/>
      <c r="O426" s="516"/>
      <c r="P426" s="516"/>
      <c r="Q426" s="516"/>
      <c r="R426" s="516"/>
      <c r="S426" s="516"/>
    </row>
    <row r="427" spans="1:19" ht="20.25">
      <c r="A427" s="516"/>
      <c r="B427" s="475"/>
      <c r="C427" s="475"/>
      <c r="D427" s="475"/>
      <c r="E427" s="475"/>
      <c r="F427" s="639"/>
      <c r="G427" s="642"/>
      <c r="H427" s="642"/>
      <c r="I427" s="642"/>
      <c r="J427" s="475"/>
      <c r="K427" s="516"/>
      <c r="L427" s="516"/>
      <c r="M427" s="516"/>
      <c r="O427" s="516"/>
      <c r="P427" s="516"/>
      <c r="Q427" s="516"/>
      <c r="R427" s="516"/>
      <c r="S427" s="516"/>
    </row>
    <row r="428" spans="1:19" ht="20.25">
      <c r="A428" s="516"/>
      <c r="B428" s="475"/>
      <c r="C428" s="475"/>
      <c r="D428" s="475"/>
      <c r="E428" s="475"/>
      <c r="F428" s="639"/>
      <c r="G428" s="642"/>
      <c r="H428" s="642"/>
      <c r="I428" s="642"/>
      <c r="J428" s="475"/>
      <c r="K428" s="516"/>
      <c r="L428" s="516"/>
      <c r="M428" s="516"/>
      <c r="O428" s="516"/>
      <c r="P428" s="516"/>
      <c r="Q428" s="516"/>
      <c r="R428" s="516"/>
      <c r="S428" s="516"/>
    </row>
    <row r="429" spans="1:19" ht="20.25">
      <c r="A429" s="516"/>
      <c r="B429" s="475"/>
      <c r="C429" s="475"/>
      <c r="D429" s="475"/>
      <c r="E429" s="475"/>
      <c r="F429" s="639"/>
      <c r="G429" s="642"/>
      <c r="H429" s="642"/>
      <c r="I429" s="642"/>
      <c r="J429" s="475"/>
      <c r="K429" s="516"/>
      <c r="L429" s="516"/>
      <c r="M429" s="516"/>
      <c r="O429" s="516"/>
      <c r="P429" s="516"/>
      <c r="Q429" s="516"/>
      <c r="R429" s="516"/>
      <c r="S429" s="516"/>
    </row>
    <row r="430" spans="1:19" ht="20.25">
      <c r="A430" s="516"/>
      <c r="B430" s="475"/>
      <c r="C430" s="475"/>
      <c r="D430" s="475"/>
      <c r="E430" s="475"/>
      <c r="F430" s="639"/>
      <c r="G430" s="642"/>
      <c r="H430" s="642"/>
      <c r="I430" s="642"/>
      <c r="J430" s="475"/>
      <c r="K430" s="516"/>
      <c r="L430" s="516"/>
      <c r="M430" s="516"/>
      <c r="O430" s="516"/>
      <c r="P430" s="516"/>
      <c r="Q430" s="516"/>
      <c r="R430" s="516"/>
      <c r="S430" s="516"/>
    </row>
    <row r="431" spans="1:19" ht="20.25">
      <c r="A431" s="516"/>
      <c r="B431" s="475"/>
      <c r="C431" s="475"/>
      <c r="D431" s="475"/>
      <c r="E431" s="475"/>
      <c r="F431" s="639"/>
      <c r="G431" s="642"/>
      <c r="H431" s="642"/>
      <c r="I431" s="642"/>
      <c r="J431" s="475"/>
      <c r="K431" s="516"/>
      <c r="L431" s="516"/>
      <c r="M431" s="516"/>
      <c r="O431" s="516"/>
      <c r="P431" s="516"/>
      <c r="Q431" s="516"/>
      <c r="R431" s="516"/>
      <c r="S431" s="516"/>
    </row>
    <row r="432" spans="1:19" ht="20.25">
      <c r="A432" s="516"/>
      <c r="B432" s="475"/>
      <c r="C432" s="475"/>
      <c r="D432" s="475"/>
      <c r="E432" s="475"/>
      <c r="F432" s="639"/>
      <c r="G432" s="642"/>
      <c r="H432" s="642"/>
      <c r="I432" s="642"/>
      <c r="J432" s="475"/>
      <c r="K432" s="516"/>
      <c r="L432" s="516"/>
      <c r="M432" s="516"/>
      <c r="O432" s="516"/>
      <c r="P432" s="516"/>
      <c r="Q432" s="516"/>
      <c r="R432" s="516"/>
      <c r="S432" s="516"/>
    </row>
    <row r="433" spans="1:19" ht="20.25">
      <c r="A433" s="516"/>
      <c r="B433" s="475"/>
      <c r="C433" s="475"/>
      <c r="D433" s="475"/>
      <c r="E433" s="475"/>
      <c r="F433" s="639"/>
      <c r="G433" s="642"/>
      <c r="H433" s="642"/>
      <c r="I433" s="642"/>
      <c r="J433" s="475"/>
      <c r="K433" s="516"/>
      <c r="L433" s="516"/>
      <c r="M433" s="516"/>
      <c r="O433" s="516"/>
      <c r="P433" s="516"/>
      <c r="Q433" s="516"/>
      <c r="R433" s="516"/>
      <c r="S433" s="516"/>
    </row>
    <row r="434" spans="1:19" ht="20.25">
      <c r="A434" s="516"/>
      <c r="B434" s="475"/>
      <c r="C434" s="475"/>
      <c r="D434" s="475"/>
      <c r="E434" s="475"/>
      <c r="F434" s="639"/>
      <c r="G434" s="642"/>
      <c r="H434" s="642"/>
      <c r="I434" s="642"/>
      <c r="J434" s="475"/>
      <c r="K434" s="516"/>
      <c r="L434" s="516"/>
      <c r="M434" s="516"/>
      <c r="O434" s="516"/>
      <c r="P434" s="516"/>
      <c r="Q434" s="516"/>
      <c r="R434" s="516"/>
      <c r="S434" s="516"/>
    </row>
    <row r="435" spans="1:19" ht="20.25">
      <c r="A435" s="516"/>
      <c r="B435" s="475"/>
      <c r="C435" s="475"/>
      <c r="D435" s="475"/>
      <c r="E435" s="475"/>
      <c r="F435" s="639"/>
      <c r="G435" s="642"/>
      <c r="H435" s="642"/>
      <c r="I435" s="642"/>
      <c r="J435" s="475"/>
      <c r="K435" s="516"/>
      <c r="L435" s="516"/>
      <c r="M435" s="516"/>
      <c r="O435" s="516"/>
      <c r="P435" s="516"/>
      <c r="Q435" s="516"/>
      <c r="R435" s="516"/>
      <c r="S435" s="516"/>
    </row>
    <row r="436" spans="1:19" ht="20.25">
      <c r="A436" s="516"/>
      <c r="B436" s="475"/>
      <c r="C436" s="475"/>
      <c r="D436" s="475"/>
      <c r="E436" s="475"/>
      <c r="F436" s="639"/>
      <c r="G436" s="642"/>
      <c r="H436" s="642"/>
      <c r="I436" s="642"/>
      <c r="J436" s="475"/>
      <c r="K436" s="516"/>
      <c r="L436" s="516"/>
      <c r="M436" s="516"/>
      <c r="O436" s="516"/>
      <c r="P436" s="516"/>
      <c r="Q436" s="516"/>
      <c r="R436" s="516"/>
      <c r="S436" s="516"/>
    </row>
    <row r="437" spans="1:19" ht="20.25">
      <c r="A437" s="516"/>
      <c r="B437" s="475"/>
      <c r="C437" s="475"/>
      <c r="D437" s="475"/>
      <c r="E437" s="475"/>
      <c r="F437" s="639"/>
      <c r="G437" s="642"/>
      <c r="H437" s="642"/>
      <c r="I437" s="642"/>
      <c r="J437" s="475"/>
      <c r="K437" s="516"/>
      <c r="L437" s="516"/>
      <c r="M437" s="516"/>
      <c r="O437" s="516"/>
      <c r="P437" s="516"/>
      <c r="Q437" s="516"/>
      <c r="R437" s="516"/>
      <c r="S437" s="516"/>
    </row>
    <row r="438" spans="1:19" ht="20.25">
      <c r="A438" s="516"/>
      <c r="B438" s="475"/>
      <c r="C438" s="475"/>
      <c r="D438" s="475"/>
      <c r="E438" s="475"/>
      <c r="F438" s="639"/>
      <c r="G438" s="642"/>
      <c r="H438" s="642"/>
      <c r="I438" s="642"/>
      <c r="J438" s="475"/>
      <c r="K438" s="516"/>
      <c r="L438" s="516"/>
      <c r="M438" s="516"/>
      <c r="O438" s="516"/>
      <c r="P438" s="516"/>
      <c r="Q438" s="516"/>
      <c r="R438" s="516"/>
      <c r="S438" s="516"/>
    </row>
    <row r="439" spans="1:19" ht="20.25">
      <c r="A439" s="516"/>
      <c r="B439" s="475"/>
      <c r="C439" s="475"/>
      <c r="D439" s="475"/>
      <c r="E439" s="475"/>
      <c r="F439" s="639"/>
      <c r="G439" s="642"/>
      <c r="H439" s="642"/>
      <c r="I439" s="642"/>
      <c r="J439" s="475"/>
      <c r="K439" s="516"/>
      <c r="L439" s="516"/>
      <c r="M439" s="516"/>
      <c r="O439" s="516"/>
      <c r="P439" s="516"/>
      <c r="Q439" s="516"/>
      <c r="R439" s="516"/>
      <c r="S439" s="516"/>
    </row>
    <row r="440" spans="1:19" ht="20.25">
      <c r="A440" s="516"/>
      <c r="B440" s="475"/>
      <c r="C440" s="475"/>
      <c r="D440" s="475"/>
      <c r="E440" s="475"/>
      <c r="F440" s="639"/>
      <c r="G440" s="642"/>
      <c r="H440" s="642"/>
      <c r="I440" s="642"/>
      <c r="J440" s="475"/>
      <c r="K440" s="516"/>
      <c r="L440" s="516"/>
      <c r="M440" s="516"/>
      <c r="O440" s="516"/>
      <c r="P440" s="516"/>
      <c r="Q440" s="516"/>
      <c r="R440" s="516"/>
      <c r="S440" s="516"/>
    </row>
    <row r="441" spans="1:19" ht="20.25">
      <c r="A441" s="516"/>
      <c r="B441" s="475"/>
      <c r="C441" s="475"/>
      <c r="D441" s="475"/>
      <c r="E441" s="475"/>
      <c r="F441" s="639"/>
      <c r="G441" s="642"/>
      <c r="H441" s="642"/>
      <c r="I441" s="642"/>
      <c r="J441" s="475"/>
      <c r="K441" s="516"/>
      <c r="L441" s="516"/>
      <c r="M441" s="516"/>
      <c r="O441" s="516"/>
      <c r="P441" s="516"/>
      <c r="Q441" s="516"/>
      <c r="R441" s="516"/>
      <c r="S441" s="516"/>
    </row>
    <row r="442" spans="1:19" ht="20.25">
      <c r="A442" s="516"/>
      <c r="B442" s="475"/>
      <c r="C442" s="475"/>
      <c r="D442" s="475"/>
      <c r="E442" s="475"/>
      <c r="F442" s="639"/>
      <c r="G442" s="642"/>
      <c r="H442" s="642"/>
      <c r="I442" s="642"/>
      <c r="J442" s="475"/>
      <c r="K442" s="516"/>
      <c r="L442" s="516"/>
      <c r="M442" s="516"/>
      <c r="O442" s="516"/>
      <c r="P442" s="516"/>
      <c r="Q442" s="516"/>
      <c r="R442" s="516"/>
      <c r="S442" s="516"/>
    </row>
    <row r="443" spans="1:19" ht="20.25">
      <c r="A443" s="516"/>
      <c r="B443" s="475"/>
      <c r="C443" s="475"/>
      <c r="D443" s="475"/>
      <c r="E443" s="475"/>
      <c r="F443" s="639"/>
      <c r="G443" s="642"/>
      <c r="H443" s="642"/>
      <c r="I443" s="642"/>
      <c r="J443" s="475"/>
      <c r="K443" s="516"/>
      <c r="L443" s="516"/>
      <c r="M443" s="516"/>
      <c r="O443" s="516"/>
      <c r="P443" s="516"/>
      <c r="Q443" s="516"/>
      <c r="R443" s="516"/>
      <c r="S443" s="516"/>
    </row>
    <row r="444" spans="1:19" ht="20.25">
      <c r="A444" s="516"/>
      <c r="B444" s="475"/>
      <c r="C444" s="475"/>
      <c r="D444" s="475"/>
      <c r="E444" s="475"/>
      <c r="F444" s="639"/>
      <c r="G444" s="642"/>
      <c r="H444" s="642"/>
      <c r="I444" s="642"/>
      <c r="J444" s="475"/>
      <c r="K444" s="516"/>
      <c r="L444" s="516"/>
      <c r="M444" s="516"/>
      <c r="O444" s="516"/>
      <c r="P444" s="516"/>
      <c r="Q444" s="516"/>
      <c r="R444" s="516"/>
      <c r="S444" s="516"/>
    </row>
    <row r="445" spans="1:19" ht="20.25">
      <c r="A445" s="516"/>
      <c r="B445" s="475"/>
      <c r="C445" s="475"/>
      <c r="D445" s="475"/>
      <c r="E445" s="475"/>
      <c r="F445" s="639"/>
      <c r="G445" s="642"/>
      <c r="H445" s="642"/>
      <c r="I445" s="642"/>
      <c r="J445" s="475"/>
      <c r="K445" s="516"/>
      <c r="L445" s="516"/>
      <c r="M445" s="516"/>
      <c r="O445" s="516"/>
      <c r="P445" s="516"/>
      <c r="Q445" s="516"/>
      <c r="R445" s="516"/>
      <c r="S445" s="516"/>
    </row>
    <row r="446" spans="1:19" ht="20.25">
      <c r="A446" s="516"/>
      <c r="B446" s="475"/>
      <c r="C446" s="475"/>
      <c r="D446" s="475"/>
      <c r="E446" s="475"/>
      <c r="F446" s="639"/>
      <c r="G446" s="642"/>
      <c r="H446" s="642"/>
      <c r="I446" s="642"/>
      <c r="J446" s="475"/>
      <c r="K446" s="516"/>
      <c r="L446" s="516"/>
      <c r="M446" s="516"/>
      <c r="O446" s="516"/>
      <c r="P446" s="516"/>
      <c r="Q446" s="516"/>
      <c r="R446" s="516"/>
      <c r="S446" s="516"/>
    </row>
    <row r="447" spans="1:19" ht="20.25">
      <c r="A447" s="516"/>
      <c r="B447" s="475"/>
      <c r="C447" s="475"/>
      <c r="D447" s="475"/>
      <c r="E447" s="475"/>
      <c r="F447" s="639"/>
      <c r="G447" s="642"/>
      <c r="H447" s="642"/>
      <c r="I447" s="642"/>
      <c r="J447" s="475"/>
      <c r="K447" s="516"/>
      <c r="L447" s="516"/>
      <c r="M447" s="516"/>
      <c r="O447" s="516"/>
      <c r="P447" s="516"/>
      <c r="Q447" s="516"/>
      <c r="R447" s="516"/>
      <c r="S447" s="516"/>
    </row>
    <row r="448" spans="1:19" ht="20.25">
      <c r="A448" s="516"/>
      <c r="B448" s="475"/>
      <c r="C448" s="475"/>
      <c r="D448" s="475"/>
      <c r="E448" s="475"/>
      <c r="F448" s="639"/>
      <c r="G448" s="642"/>
      <c r="H448" s="642"/>
      <c r="I448" s="642"/>
      <c r="J448" s="475"/>
      <c r="K448" s="516"/>
      <c r="L448" s="516"/>
      <c r="M448" s="516"/>
      <c r="O448" s="516"/>
      <c r="P448" s="516"/>
      <c r="Q448" s="516"/>
      <c r="R448" s="516"/>
      <c r="S448" s="516"/>
    </row>
    <row r="449" spans="1:19" ht="20.25">
      <c r="A449" s="516"/>
      <c r="B449" s="475"/>
      <c r="C449" s="475"/>
      <c r="D449" s="475"/>
      <c r="E449" s="475"/>
      <c r="F449" s="639"/>
      <c r="G449" s="642"/>
      <c r="H449" s="642"/>
      <c r="I449" s="642"/>
      <c r="J449" s="475"/>
      <c r="K449" s="516"/>
      <c r="L449" s="516"/>
      <c r="M449" s="516"/>
      <c r="O449" s="516"/>
      <c r="P449" s="516"/>
      <c r="Q449" s="516"/>
      <c r="R449" s="516"/>
      <c r="S449" s="516"/>
    </row>
    <row r="450" spans="1:19" ht="20.25">
      <c r="A450" s="516"/>
      <c r="B450" s="475"/>
      <c r="C450" s="475"/>
      <c r="D450" s="475"/>
      <c r="E450" s="475"/>
      <c r="F450" s="639"/>
      <c r="G450" s="642"/>
      <c r="H450" s="642"/>
      <c r="I450" s="642"/>
      <c r="J450" s="475"/>
      <c r="K450" s="516"/>
      <c r="L450" s="516"/>
      <c r="M450" s="516"/>
      <c r="O450" s="516"/>
      <c r="P450" s="516"/>
      <c r="Q450" s="516"/>
      <c r="R450" s="516"/>
      <c r="S450" s="516"/>
    </row>
    <row r="451" spans="1:19" ht="20.25">
      <c r="A451" s="516"/>
      <c r="B451" s="475"/>
      <c r="C451" s="475"/>
      <c r="D451" s="475"/>
      <c r="E451" s="475"/>
      <c r="F451" s="639"/>
      <c r="G451" s="642"/>
      <c r="H451" s="642"/>
      <c r="I451" s="642"/>
      <c r="J451" s="475"/>
      <c r="K451" s="516"/>
      <c r="L451" s="516"/>
      <c r="M451" s="516"/>
      <c r="O451" s="516"/>
      <c r="P451" s="516"/>
      <c r="Q451" s="516"/>
      <c r="R451" s="516"/>
      <c r="S451" s="516"/>
    </row>
    <row r="452" spans="1:19" ht="20.25">
      <c r="A452" s="516"/>
      <c r="B452" s="475"/>
      <c r="C452" s="475"/>
      <c r="D452" s="475"/>
      <c r="E452" s="475"/>
      <c r="F452" s="639"/>
      <c r="G452" s="642"/>
      <c r="H452" s="642"/>
      <c r="I452" s="642"/>
      <c r="J452" s="475"/>
      <c r="K452" s="516"/>
      <c r="L452" s="516"/>
      <c r="M452" s="516"/>
      <c r="O452" s="516"/>
      <c r="P452" s="516"/>
      <c r="Q452" s="516"/>
      <c r="R452" s="516"/>
      <c r="S452" s="516"/>
    </row>
    <row r="453" spans="1:19" ht="20.25">
      <c r="A453" s="516"/>
      <c r="B453" s="475"/>
      <c r="C453" s="475"/>
      <c r="D453" s="475"/>
      <c r="E453" s="475"/>
      <c r="F453" s="639"/>
      <c r="G453" s="642"/>
      <c r="H453" s="642"/>
      <c r="I453" s="642"/>
      <c r="J453" s="475"/>
      <c r="K453" s="516"/>
      <c r="L453" s="516"/>
      <c r="M453" s="516"/>
      <c r="O453" s="516"/>
      <c r="P453" s="516"/>
      <c r="Q453" s="516"/>
      <c r="R453" s="516"/>
      <c r="S453" s="516"/>
    </row>
    <row r="454" spans="1:19" ht="20.25">
      <c r="A454" s="516"/>
      <c r="B454" s="475"/>
      <c r="C454" s="475"/>
      <c r="D454" s="475"/>
      <c r="E454" s="475"/>
      <c r="F454" s="639"/>
      <c r="G454" s="642"/>
      <c r="H454" s="642"/>
      <c r="I454" s="642"/>
      <c r="J454" s="475"/>
      <c r="K454" s="516"/>
      <c r="L454" s="516"/>
      <c r="M454" s="516"/>
      <c r="O454" s="516"/>
      <c r="P454" s="516"/>
      <c r="Q454" s="516"/>
      <c r="R454" s="516"/>
      <c r="S454" s="516"/>
    </row>
    <row r="455" spans="1:19" ht="20.25">
      <c r="A455" s="516"/>
      <c r="B455" s="475"/>
      <c r="C455" s="475"/>
      <c r="D455" s="475"/>
      <c r="E455" s="475"/>
      <c r="F455" s="639"/>
      <c r="G455" s="642"/>
      <c r="H455" s="642"/>
      <c r="I455" s="642"/>
      <c r="J455" s="475"/>
      <c r="K455" s="516"/>
      <c r="L455" s="516"/>
      <c r="M455" s="516"/>
      <c r="O455" s="516"/>
      <c r="P455" s="516"/>
      <c r="Q455" s="516"/>
      <c r="R455" s="516"/>
      <c r="S455" s="516"/>
    </row>
    <row r="456" spans="1:19" ht="20.25">
      <c r="A456" s="516"/>
      <c r="B456" s="475"/>
      <c r="C456" s="475"/>
      <c r="D456" s="475"/>
      <c r="E456" s="475"/>
      <c r="F456" s="639"/>
      <c r="G456" s="642"/>
      <c r="H456" s="642"/>
      <c r="I456" s="642"/>
      <c r="J456" s="475"/>
      <c r="K456" s="516"/>
      <c r="L456" s="516"/>
      <c r="M456" s="516"/>
      <c r="O456" s="516"/>
      <c r="P456" s="516"/>
      <c r="Q456" s="516"/>
      <c r="R456" s="516"/>
      <c r="S456" s="516"/>
    </row>
    <row r="457" spans="1:19" ht="20.25">
      <c r="A457" s="516"/>
      <c r="B457" s="475"/>
      <c r="C457" s="475"/>
      <c r="D457" s="475"/>
      <c r="E457" s="475"/>
      <c r="F457" s="639"/>
      <c r="G457" s="642"/>
      <c r="H457" s="642"/>
      <c r="I457" s="642"/>
      <c r="J457" s="475"/>
      <c r="K457" s="516"/>
      <c r="L457" s="516"/>
      <c r="M457" s="516"/>
      <c r="O457" s="516"/>
      <c r="P457" s="516"/>
      <c r="Q457" s="516"/>
      <c r="R457" s="516"/>
      <c r="S457" s="516"/>
    </row>
    <row r="458" spans="1:19" ht="20.25">
      <c r="A458" s="516"/>
      <c r="B458" s="475"/>
      <c r="C458" s="475"/>
      <c r="D458" s="475"/>
      <c r="E458" s="475"/>
      <c r="F458" s="639"/>
      <c r="G458" s="642"/>
      <c r="H458" s="642"/>
      <c r="I458" s="642"/>
      <c r="J458" s="475"/>
      <c r="K458" s="516"/>
      <c r="L458" s="516"/>
      <c r="M458" s="516"/>
      <c r="O458" s="516"/>
      <c r="P458" s="516"/>
      <c r="Q458" s="516"/>
      <c r="R458" s="516"/>
      <c r="S458" s="516"/>
    </row>
    <row r="459" spans="1:19" ht="20.25">
      <c r="A459" s="516"/>
      <c r="B459" s="475"/>
      <c r="C459" s="475"/>
      <c r="D459" s="475"/>
      <c r="E459" s="475"/>
      <c r="F459" s="639"/>
      <c r="G459" s="642"/>
      <c r="H459" s="642"/>
      <c r="I459" s="642"/>
      <c r="J459" s="475"/>
      <c r="K459" s="516"/>
      <c r="L459" s="516"/>
      <c r="M459" s="516"/>
      <c r="O459" s="516"/>
      <c r="P459" s="516"/>
      <c r="Q459" s="516"/>
      <c r="R459" s="516"/>
      <c r="S459" s="516"/>
    </row>
    <row r="460" spans="1:19" ht="20.25">
      <c r="A460" s="516"/>
      <c r="B460" s="475"/>
      <c r="C460" s="475"/>
      <c r="D460" s="475"/>
      <c r="E460" s="475"/>
      <c r="F460" s="639"/>
      <c r="G460" s="642"/>
      <c r="H460" s="642"/>
      <c r="I460" s="642"/>
      <c r="J460" s="475"/>
      <c r="K460" s="516"/>
      <c r="L460" s="516"/>
      <c r="M460" s="516"/>
      <c r="O460" s="516"/>
      <c r="P460" s="516"/>
      <c r="Q460" s="516"/>
      <c r="R460" s="516"/>
      <c r="S460" s="516"/>
    </row>
    <row r="461" spans="1:19" ht="20.25">
      <c r="A461" s="516"/>
      <c r="B461" s="475"/>
      <c r="C461" s="475"/>
      <c r="D461" s="475"/>
      <c r="E461" s="475"/>
      <c r="F461" s="639"/>
      <c r="G461" s="642"/>
      <c r="H461" s="642"/>
      <c r="I461" s="642"/>
      <c r="J461" s="475"/>
      <c r="K461" s="516"/>
      <c r="L461" s="516"/>
      <c r="M461" s="516"/>
      <c r="O461" s="516"/>
      <c r="P461" s="516"/>
      <c r="Q461" s="516"/>
      <c r="R461" s="516"/>
      <c r="S461" s="516"/>
    </row>
    <row r="462" spans="1:19" ht="20.25">
      <c r="A462" s="516"/>
      <c r="B462" s="475"/>
      <c r="C462" s="475"/>
      <c r="D462" s="475"/>
      <c r="E462" s="475"/>
      <c r="F462" s="639"/>
      <c r="G462" s="642"/>
      <c r="H462" s="642"/>
      <c r="I462" s="642"/>
      <c r="J462" s="475"/>
      <c r="K462" s="516"/>
      <c r="L462" s="516"/>
      <c r="M462" s="516"/>
      <c r="O462" s="516"/>
      <c r="P462" s="516"/>
      <c r="Q462" s="516"/>
      <c r="R462" s="516"/>
      <c r="S462" s="516"/>
    </row>
    <row r="463" spans="1:19" ht="20.25">
      <c r="A463" s="516"/>
      <c r="B463" s="475"/>
      <c r="C463" s="475"/>
      <c r="D463" s="475"/>
      <c r="E463" s="475"/>
      <c r="F463" s="639"/>
      <c r="G463" s="642"/>
      <c r="H463" s="642"/>
      <c r="I463" s="642"/>
      <c r="J463" s="475"/>
      <c r="K463" s="516"/>
      <c r="L463" s="516"/>
      <c r="M463" s="516"/>
      <c r="O463" s="516"/>
      <c r="P463" s="516"/>
      <c r="Q463" s="516"/>
      <c r="R463" s="516"/>
      <c r="S463" s="516"/>
    </row>
    <row r="464" spans="1:19" ht="20.25">
      <c r="A464" s="516"/>
      <c r="B464" s="475"/>
      <c r="C464" s="475"/>
      <c r="D464" s="475"/>
      <c r="E464" s="475"/>
      <c r="F464" s="639"/>
      <c r="G464" s="642"/>
      <c r="H464" s="642"/>
      <c r="I464" s="642"/>
      <c r="J464" s="475"/>
      <c r="K464" s="516"/>
      <c r="L464" s="516"/>
      <c r="M464" s="516"/>
      <c r="O464" s="516"/>
      <c r="P464" s="516"/>
      <c r="Q464" s="516"/>
      <c r="R464" s="516"/>
      <c r="S464" s="516"/>
    </row>
    <row r="465" spans="1:19" ht="20.25">
      <c r="A465" s="516"/>
      <c r="B465" s="475"/>
      <c r="C465" s="475"/>
      <c r="D465" s="475"/>
      <c r="E465" s="475"/>
      <c r="F465" s="639"/>
      <c r="G465" s="642"/>
      <c r="H465" s="642"/>
      <c r="I465" s="642"/>
      <c r="J465" s="475"/>
      <c r="K465" s="516"/>
      <c r="L465" s="516"/>
      <c r="M465" s="516"/>
      <c r="O465" s="516"/>
      <c r="P465" s="516"/>
      <c r="Q465" s="516"/>
      <c r="R465" s="516"/>
      <c r="S465" s="516"/>
    </row>
    <row r="466" spans="1:19" ht="20.25">
      <c r="A466" s="516"/>
      <c r="B466" s="475"/>
      <c r="C466" s="475"/>
      <c r="D466" s="475"/>
      <c r="E466" s="475"/>
      <c r="F466" s="639"/>
      <c r="G466" s="642"/>
      <c r="H466" s="642"/>
      <c r="I466" s="642"/>
      <c r="J466" s="475"/>
      <c r="K466" s="516"/>
      <c r="L466" s="516"/>
      <c r="M466" s="516"/>
      <c r="O466" s="516"/>
      <c r="P466" s="516"/>
      <c r="Q466" s="516"/>
      <c r="R466" s="516"/>
      <c r="S466" s="516"/>
    </row>
    <row r="467" spans="1:19" ht="20.25">
      <c r="A467" s="516"/>
      <c r="B467" s="475"/>
      <c r="C467" s="475"/>
      <c r="D467" s="475"/>
      <c r="E467" s="475"/>
      <c r="F467" s="639"/>
      <c r="G467" s="642"/>
      <c r="H467" s="642"/>
      <c r="I467" s="642"/>
      <c r="J467" s="475"/>
      <c r="K467" s="516"/>
      <c r="L467" s="516"/>
      <c r="M467" s="516"/>
      <c r="O467" s="516"/>
      <c r="P467" s="516"/>
      <c r="Q467" s="516"/>
      <c r="R467" s="516"/>
      <c r="S467" s="516"/>
    </row>
    <row r="468" spans="1:19" ht="20.25">
      <c r="A468" s="516"/>
      <c r="B468" s="475"/>
      <c r="C468" s="475"/>
      <c r="D468" s="475"/>
      <c r="E468" s="475"/>
      <c r="F468" s="639"/>
      <c r="G468" s="642"/>
      <c r="H468" s="642"/>
      <c r="I468" s="642"/>
      <c r="J468" s="475"/>
      <c r="K468" s="516"/>
      <c r="L468" s="516"/>
      <c r="M468" s="516"/>
      <c r="O468" s="516"/>
      <c r="P468" s="516"/>
      <c r="Q468" s="516"/>
      <c r="R468" s="516"/>
      <c r="S468" s="516"/>
    </row>
    <row r="469" spans="1:19" ht="20.25">
      <c r="A469" s="516"/>
      <c r="B469" s="475"/>
      <c r="C469" s="475"/>
      <c r="D469" s="475"/>
      <c r="E469" s="475"/>
      <c r="F469" s="639"/>
      <c r="G469" s="642"/>
      <c r="H469" s="642"/>
      <c r="I469" s="642"/>
      <c r="J469" s="475"/>
      <c r="K469" s="516"/>
      <c r="L469" s="516"/>
      <c r="M469" s="516"/>
      <c r="O469" s="516"/>
      <c r="P469" s="516"/>
      <c r="Q469" s="516"/>
      <c r="R469" s="516"/>
      <c r="S469" s="516"/>
    </row>
    <row r="470" spans="1:19" ht="20.25">
      <c r="A470" s="516"/>
      <c r="B470" s="475"/>
      <c r="C470" s="475"/>
      <c r="D470" s="475"/>
      <c r="E470" s="475"/>
      <c r="F470" s="639"/>
      <c r="G470" s="642"/>
      <c r="H470" s="642"/>
      <c r="I470" s="642"/>
      <c r="J470" s="475"/>
      <c r="K470" s="516"/>
      <c r="L470" s="516"/>
      <c r="M470" s="516"/>
      <c r="O470" s="516"/>
      <c r="P470" s="516"/>
      <c r="Q470" s="516"/>
      <c r="R470" s="516"/>
      <c r="S470" s="516"/>
    </row>
    <row r="471" spans="1:19" ht="20.25">
      <c r="A471" s="516"/>
      <c r="B471" s="475"/>
      <c r="C471" s="475"/>
      <c r="D471" s="475"/>
      <c r="E471" s="475"/>
      <c r="F471" s="639"/>
      <c r="G471" s="642"/>
      <c r="H471" s="642"/>
      <c r="I471" s="642"/>
      <c r="J471" s="475"/>
      <c r="K471" s="516"/>
      <c r="L471" s="516"/>
      <c r="M471" s="516"/>
      <c r="O471" s="516"/>
      <c r="P471" s="516"/>
      <c r="Q471" s="516"/>
      <c r="R471" s="516"/>
      <c r="S471" s="516"/>
    </row>
    <row r="472" spans="1:19" ht="20.25">
      <c r="A472" s="516"/>
      <c r="B472" s="475"/>
      <c r="C472" s="475"/>
      <c r="D472" s="475"/>
      <c r="E472" s="475"/>
      <c r="F472" s="639"/>
      <c r="G472" s="642"/>
      <c r="H472" s="642"/>
      <c r="I472" s="642"/>
      <c r="J472" s="475"/>
      <c r="K472" s="516"/>
      <c r="L472" s="516"/>
      <c r="M472" s="516"/>
      <c r="O472" s="516"/>
      <c r="P472" s="516"/>
      <c r="Q472" s="516"/>
      <c r="R472" s="516"/>
      <c r="S472" s="516"/>
    </row>
    <row r="473" spans="1:19" ht="20.25">
      <c r="A473" s="516"/>
      <c r="B473" s="475"/>
      <c r="C473" s="475"/>
      <c r="D473" s="475"/>
      <c r="E473" s="475"/>
      <c r="F473" s="639"/>
      <c r="G473" s="642"/>
      <c r="H473" s="642"/>
      <c r="I473" s="642"/>
      <c r="J473" s="475"/>
      <c r="K473" s="516"/>
      <c r="L473" s="516"/>
      <c r="M473" s="516"/>
      <c r="O473" s="516"/>
      <c r="P473" s="516"/>
      <c r="Q473" s="516"/>
      <c r="R473" s="516"/>
      <c r="S473" s="516"/>
    </row>
    <row r="474" spans="1:19" ht="20.25">
      <c r="A474" s="516"/>
      <c r="B474" s="475"/>
      <c r="C474" s="475"/>
      <c r="D474" s="475"/>
      <c r="E474" s="475"/>
      <c r="F474" s="639"/>
      <c r="G474" s="642"/>
      <c r="H474" s="642"/>
      <c r="I474" s="642"/>
      <c r="J474" s="475"/>
      <c r="K474" s="516"/>
      <c r="L474" s="516"/>
      <c r="M474" s="516"/>
      <c r="O474" s="516"/>
      <c r="P474" s="516"/>
      <c r="Q474" s="516"/>
      <c r="R474" s="516"/>
      <c r="S474" s="516"/>
    </row>
    <row r="475" spans="1:19" ht="20.25">
      <c r="A475" s="516"/>
      <c r="B475" s="475"/>
      <c r="C475" s="475"/>
      <c r="D475" s="475"/>
      <c r="E475" s="475"/>
      <c r="F475" s="639"/>
      <c r="G475" s="642"/>
      <c r="H475" s="642"/>
      <c r="I475" s="642"/>
      <c r="J475" s="475"/>
      <c r="K475" s="516"/>
      <c r="L475" s="516"/>
      <c r="M475" s="516"/>
      <c r="O475" s="516"/>
      <c r="P475" s="516"/>
      <c r="Q475" s="516"/>
      <c r="R475" s="516"/>
      <c r="S475" s="516"/>
    </row>
    <row r="476" spans="1:19" ht="20.25">
      <c r="A476" s="516"/>
      <c r="B476" s="475"/>
      <c r="C476" s="475"/>
      <c r="D476" s="475"/>
      <c r="E476" s="475"/>
      <c r="F476" s="639"/>
      <c r="G476" s="642"/>
      <c r="H476" s="642"/>
      <c r="I476" s="642"/>
      <c r="J476" s="475"/>
      <c r="K476" s="516"/>
      <c r="L476" s="516"/>
      <c r="M476" s="516"/>
      <c r="O476" s="516"/>
      <c r="P476" s="516"/>
      <c r="Q476" s="516"/>
      <c r="R476" s="516"/>
      <c r="S476" s="516"/>
    </row>
    <row r="477" spans="1:19" ht="20.25">
      <c r="A477" s="516"/>
      <c r="B477" s="475"/>
      <c r="C477" s="475"/>
      <c r="D477" s="475"/>
      <c r="E477" s="475"/>
      <c r="F477" s="639"/>
      <c r="G477" s="642"/>
      <c r="H477" s="642"/>
      <c r="I477" s="642"/>
      <c r="J477" s="475"/>
      <c r="K477" s="516"/>
      <c r="L477" s="516"/>
      <c r="M477" s="516"/>
      <c r="O477" s="516"/>
      <c r="P477" s="516"/>
      <c r="Q477" s="516"/>
      <c r="R477" s="516"/>
      <c r="S477" s="516"/>
    </row>
    <row r="478" spans="1:19" ht="20.25">
      <c r="A478" s="516"/>
      <c r="B478" s="475"/>
      <c r="C478" s="475"/>
      <c r="D478" s="475"/>
      <c r="E478" s="475"/>
      <c r="F478" s="639"/>
      <c r="G478" s="642"/>
      <c r="H478" s="642"/>
      <c r="I478" s="642"/>
      <c r="J478" s="475"/>
      <c r="K478" s="516"/>
      <c r="L478" s="516"/>
      <c r="M478" s="516"/>
      <c r="O478" s="516"/>
      <c r="P478" s="516"/>
      <c r="Q478" s="516"/>
      <c r="R478" s="516"/>
      <c r="S478" s="516"/>
    </row>
    <row r="479" spans="1:19" ht="20.25">
      <c r="A479" s="516"/>
      <c r="B479" s="475"/>
      <c r="C479" s="475"/>
      <c r="D479" s="475"/>
      <c r="E479" s="475"/>
      <c r="F479" s="639"/>
      <c r="G479" s="642"/>
      <c r="H479" s="642"/>
      <c r="I479" s="642"/>
      <c r="J479" s="475"/>
      <c r="K479" s="516"/>
      <c r="L479" s="516"/>
      <c r="M479" s="516"/>
      <c r="O479" s="516"/>
      <c r="P479" s="516"/>
      <c r="Q479" s="516"/>
      <c r="R479" s="516"/>
      <c r="S479" s="516"/>
    </row>
    <row r="480" spans="1:19" ht="20.25">
      <c r="A480" s="516"/>
      <c r="B480" s="475"/>
      <c r="C480" s="475"/>
      <c r="D480" s="475"/>
      <c r="E480" s="475"/>
      <c r="F480" s="639"/>
      <c r="G480" s="642"/>
      <c r="H480" s="642"/>
      <c r="I480" s="642"/>
      <c r="J480" s="475"/>
      <c r="K480" s="516"/>
      <c r="L480" s="516"/>
      <c r="M480" s="516"/>
      <c r="O480" s="516"/>
      <c r="P480" s="516"/>
      <c r="Q480" s="516"/>
      <c r="R480" s="516"/>
      <c r="S480" s="516"/>
    </row>
    <row r="481" spans="1:19" ht="20.25">
      <c r="A481" s="516"/>
      <c r="B481" s="475"/>
      <c r="C481" s="475"/>
      <c r="D481" s="475"/>
      <c r="E481" s="475"/>
      <c r="F481" s="639"/>
      <c r="G481" s="642"/>
      <c r="H481" s="642"/>
      <c r="I481" s="642"/>
      <c r="J481" s="475"/>
      <c r="K481" s="516"/>
      <c r="L481" s="516"/>
      <c r="M481" s="516"/>
      <c r="O481" s="516"/>
      <c r="P481" s="516"/>
      <c r="Q481" s="516"/>
      <c r="R481" s="516"/>
      <c r="S481" s="516"/>
    </row>
    <row r="482" spans="1:19" ht="20.25">
      <c r="A482" s="516"/>
      <c r="B482" s="475"/>
      <c r="C482" s="475"/>
      <c r="D482" s="475"/>
      <c r="E482" s="475"/>
      <c r="F482" s="639"/>
      <c r="G482" s="642"/>
      <c r="H482" s="642"/>
      <c r="I482" s="642"/>
      <c r="J482" s="475"/>
      <c r="K482" s="516"/>
      <c r="L482" s="516"/>
      <c r="M482" s="516"/>
      <c r="O482" s="516"/>
      <c r="P482" s="516"/>
      <c r="Q482" s="516"/>
      <c r="R482" s="516"/>
      <c r="S482" s="516"/>
    </row>
    <row r="483" spans="1:19" ht="20.25">
      <c r="A483" s="516"/>
      <c r="B483" s="475"/>
      <c r="C483" s="475"/>
      <c r="D483" s="475"/>
      <c r="E483" s="475"/>
      <c r="F483" s="639"/>
      <c r="G483" s="642"/>
      <c r="H483" s="642"/>
      <c r="I483" s="642"/>
      <c r="J483" s="475"/>
      <c r="K483" s="516"/>
      <c r="L483" s="516"/>
      <c r="M483" s="516"/>
      <c r="O483" s="516"/>
      <c r="P483" s="516"/>
      <c r="Q483" s="516"/>
      <c r="R483" s="516"/>
      <c r="S483" s="516"/>
    </row>
    <row r="484" spans="1:19" ht="20.25">
      <c r="A484" s="516"/>
      <c r="B484" s="475"/>
      <c r="C484" s="475"/>
      <c r="D484" s="475"/>
      <c r="E484" s="475"/>
      <c r="F484" s="639"/>
      <c r="G484" s="642"/>
      <c r="H484" s="642"/>
      <c r="I484" s="642"/>
      <c r="J484" s="475"/>
      <c r="K484" s="516"/>
      <c r="L484" s="516"/>
      <c r="M484" s="516"/>
      <c r="O484" s="516"/>
      <c r="P484" s="516"/>
      <c r="Q484" s="516"/>
      <c r="R484" s="516"/>
      <c r="S484" s="516"/>
    </row>
    <row r="485" spans="1:19" ht="20.25">
      <c r="A485" s="516"/>
      <c r="B485" s="475"/>
      <c r="C485" s="475"/>
      <c r="D485" s="475"/>
      <c r="E485" s="475"/>
      <c r="F485" s="639"/>
      <c r="G485" s="642"/>
      <c r="H485" s="642"/>
      <c r="I485" s="642"/>
      <c r="J485" s="475"/>
      <c r="K485" s="516"/>
      <c r="L485" s="516"/>
      <c r="M485" s="516"/>
      <c r="O485" s="516"/>
      <c r="P485" s="516"/>
      <c r="Q485" s="516"/>
      <c r="R485" s="516"/>
      <c r="S485" s="516"/>
    </row>
    <row r="486" spans="1:19" ht="20.25">
      <c r="A486" s="516"/>
      <c r="B486" s="475"/>
      <c r="C486" s="475"/>
      <c r="D486" s="475"/>
      <c r="E486" s="475"/>
      <c r="F486" s="639"/>
      <c r="G486" s="642"/>
      <c r="H486" s="642"/>
      <c r="I486" s="642"/>
      <c r="J486" s="475"/>
      <c r="K486" s="516"/>
      <c r="L486" s="516"/>
      <c r="M486" s="516"/>
      <c r="O486" s="516"/>
      <c r="P486" s="516"/>
      <c r="Q486" s="516"/>
      <c r="R486" s="516"/>
      <c r="S486" s="516"/>
    </row>
    <row r="487" spans="1:19" ht="20.25">
      <c r="A487" s="516"/>
      <c r="B487" s="475"/>
      <c r="C487" s="475"/>
      <c r="D487" s="475"/>
      <c r="E487" s="475"/>
      <c r="F487" s="639"/>
      <c r="G487" s="642"/>
      <c r="H487" s="642"/>
      <c r="I487" s="642"/>
      <c r="J487" s="475"/>
      <c r="K487" s="516"/>
      <c r="L487" s="516"/>
      <c r="M487" s="516"/>
      <c r="O487" s="516"/>
      <c r="P487" s="516"/>
      <c r="Q487" s="516"/>
      <c r="R487" s="516"/>
      <c r="S487" s="516"/>
    </row>
    <row r="488" spans="1:19" ht="20.25">
      <c r="A488" s="516"/>
      <c r="B488" s="475"/>
      <c r="C488" s="475"/>
      <c r="D488" s="475"/>
      <c r="E488" s="475"/>
      <c r="F488" s="639"/>
      <c r="G488" s="642"/>
      <c r="H488" s="642"/>
      <c r="I488" s="642"/>
      <c r="J488" s="475"/>
      <c r="K488" s="516"/>
      <c r="L488" s="516"/>
      <c r="M488" s="516"/>
      <c r="O488" s="516"/>
      <c r="P488" s="516"/>
      <c r="Q488" s="516"/>
      <c r="R488" s="516"/>
      <c r="S488" s="516"/>
    </row>
    <row r="489" spans="1:19" ht="20.25">
      <c r="A489" s="516"/>
      <c r="B489" s="475"/>
      <c r="C489" s="475"/>
      <c r="D489" s="475"/>
      <c r="E489" s="475"/>
      <c r="F489" s="639"/>
      <c r="G489" s="642"/>
      <c r="H489" s="642"/>
      <c r="I489" s="642"/>
      <c r="J489" s="475"/>
      <c r="K489" s="516"/>
      <c r="L489" s="516"/>
      <c r="M489" s="516"/>
      <c r="O489" s="516"/>
      <c r="P489" s="516"/>
      <c r="Q489" s="516"/>
      <c r="R489" s="516"/>
      <c r="S489" s="516"/>
    </row>
    <row r="490" spans="1:19" ht="20.25">
      <c r="A490" s="516"/>
      <c r="B490" s="475"/>
      <c r="C490" s="475"/>
      <c r="D490" s="475"/>
      <c r="E490" s="475"/>
      <c r="F490" s="639"/>
      <c r="G490" s="642"/>
      <c r="H490" s="642"/>
      <c r="I490" s="642"/>
      <c r="J490" s="475"/>
      <c r="K490" s="516"/>
      <c r="L490" s="516"/>
      <c r="M490" s="516"/>
      <c r="O490" s="516"/>
      <c r="P490" s="516"/>
      <c r="Q490" s="516"/>
      <c r="R490" s="516"/>
      <c r="S490" s="516"/>
    </row>
    <row r="491" spans="1:19" ht="20.25">
      <c r="A491" s="516"/>
      <c r="B491" s="475"/>
      <c r="C491" s="475"/>
      <c r="D491" s="475"/>
      <c r="E491" s="475"/>
      <c r="F491" s="639"/>
      <c r="G491" s="642"/>
      <c r="H491" s="642"/>
      <c r="I491" s="642"/>
      <c r="J491" s="475"/>
      <c r="K491" s="516"/>
      <c r="L491" s="516"/>
      <c r="M491" s="516"/>
      <c r="O491" s="516"/>
      <c r="P491" s="516"/>
      <c r="Q491" s="516"/>
      <c r="R491" s="516"/>
      <c r="S491" s="516"/>
    </row>
    <row r="492" spans="1:19" ht="20.25">
      <c r="A492" s="516"/>
      <c r="B492" s="475"/>
      <c r="C492" s="475"/>
      <c r="D492" s="475"/>
      <c r="E492" s="475"/>
      <c r="F492" s="639"/>
      <c r="G492" s="642"/>
      <c r="H492" s="642"/>
      <c r="I492" s="642"/>
      <c r="J492" s="475"/>
      <c r="K492" s="516"/>
      <c r="L492" s="516"/>
      <c r="M492" s="516"/>
      <c r="O492" s="516"/>
      <c r="P492" s="516"/>
      <c r="Q492" s="516"/>
      <c r="R492" s="516"/>
      <c r="S492" s="516"/>
    </row>
    <row r="493" spans="1:19" ht="20.25">
      <c r="A493" s="516"/>
      <c r="B493" s="475"/>
      <c r="C493" s="475"/>
      <c r="D493" s="475"/>
      <c r="E493" s="475"/>
      <c r="F493" s="639"/>
      <c r="G493" s="642"/>
      <c r="H493" s="642"/>
      <c r="I493" s="642"/>
      <c r="J493" s="475"/>
      <c r="K493" s="516"/>
      <c r="L493" s="516"/>
      <c r="M493" s="516"/>
      <c r="O493" s="516"/>
      <c r="P493" s="516"/>
      <c r="Q493" s="516"/>
      <c r="R493" s="516"/>
      <c r="S493" s="516"/>
    </row>
    <row r="494" spans="1:19" ht="20.25">
      <c r="A494" s="516"/>
      <c r="B494" s="475"/>
      <c r="C494" s="475"/>
      <c r="D494" s="475"/>
      <c r="E494" s="475"/>
      <c r="F494" s="639"/>
      <c r="G494" s="642"/>
      <c r="H494" s="642"/>
      <c r="I494" s="642"/>
      <c r="J494" s="475"/>
      <c r="K494" s="516"/>
      <c r="L494" s="516"/>
      <c r="M494" s="516"/>
      <c r="O494" s="516"/>
      <c r="P494" s="516"/>
      <c r="Q494" s="516"/>
      <c r="R494" s="516"/>
      <c r="S494" s="516"/>
    </row>
    <row r="495" spans="1:19" ht="20.25">
      <c r="A495" s="516"/>
      <c r="B495" s="475"/>
      <c r="C495" s="475"/>
      <c r="D495" s="475"/>
      <c r="E495" s="475"/>
      <c r="F495" s="639"/>
      <c r="G495" s="642"/>
      <c r="H495" s="642"/>
      <c r="I495" s="642"/>
      <c r="J495" s="475"/>
      <c r="K495" s="516"/>
      <c r="L495" s="516"/>
      <c r="M495" s="516"/>
      <c r="O495" s="516"/>
      <c r="P495" s="516"/>
      <c r="Q495" s="516"/>
      <c r="R495" s="516"/>
      <c r="S495" s="516"/>
    </row>
    <row r="496" spans="1:19" ht="20.25">
      <c r="A496" s="516"/>
      <c r="B496" s="475"/>
      <c r="C496" s="475"/>
      <c r="D496" s="475"/>
      <c r="E496" s="475"/>
      <c r="F496" s="639"/>
      <c r="G496" s="642"/>
      <c r="H496" s="642"/>
      <c r="I496" s="642"/>
      <c r="J496" s="475"/>
      <c r="K496" s="516"/>
      <c r="L496" s="516"/>
      <c r="M496" s="516"/>
      <c r="O496" s="516"/>
      <c r="P496" s="516"/>
      <c r="Q496" s="516"/>
      <c r="R496" s="516"/>
      <c r="S496" s="516"/>
    </row>
    <row r="497" spans="1:19" ht="20.25">
      <c r="A497" s="516"/>
      <c r="B497" s="475"/>
      <c r="C497" s="475"/>
      <c r="D497" s="475"/>
      <c r="E497" s="475"/>
      <c r="F497" s="639"/>
      <c r="G497" s="642"/>
      <c r="H497" s="642"/>
      <c r="I497" s="642"/>
      <c r="J497" s="475"/>
      <c r="K497" s="516"/>
      <c r="L497" s="516"/>
      <c r="M497" s="516"/>
      <c r="O497" s="516"/>
      <c r="P497" s="516"/>
      <c r="Q497" s="516"/>
      <c r="R497" s="516"/>
      <c r="S497" s="516"/>
    </row>
    <row r="498" spans="1:19" ht="20.25">
      <c r="A498" s="516"/>
      <c r="B498" s="475"/>
      <c r="C498" s="475"/>
      <c r="D498" s="475"/>
      <c r="E498" s="475"/>
      <c r="F498" s="639"/>
      <c r="G498" s="642"/>
      <c r="H498" s="642"/>
      <c r="I498" s="642"/>
      <c r="J498" s="475"/>
      <c r="K498" s="516"/>
      <c r="L498" s="516"/>
      <c r="M498" s="516"/>
      <c r="O498" s="516"/>
      <c r="P498" s="516"/>
      <c r="Q498" s="516"/>
      <c r="R498" s="516"/>
      <c r="S498" s="516"/>
    </row>
    <row r="499" spans="1:19" ht="20.25">
      <c r="A499" s="516"/>
      <c r="B499" s="475"/>
      <c r="C499" s="475"/>
      <c r="D499" s="475"/>
      <c r="E499" s="475"/>
      <c r="F499" s="639"/>
      <c r="G499" s="642"/>
      <c r="H499" s="642"/>
      <c r="I499" s="642"/>
      <c r="J499" s="475"/>
      <c r="K499" s="516"/>
      <c r="L499" s="516"/>
      <c r="M499" s="516"/>
      <c r="O499" s="516"/>
      <c r="P499" s="516"/>
      <c r="Q499" s="516"/>
      <c r="R499" s="516"/>
      <c r="S499" s="516"/>
    </row>
    <row r="500" spans="1:19" ht="20.25">
      <c r="A500" s="516"/>
      <c r="B500" s="475"/>
      <c r="C500" s="475"/>
      <c r="D500" s="475"/>
      <c r="E500" s="475"/>
      <c r="F500" s="639"/>
      <c r="G500" s="642"/>
      <c r="H500" s="642"/>
      <c r="I500" s="642"/>
      <c r="J500" s="475"/>
      <c r="K500" s="516"/>
      <c r="L500" s="516"/>
      <c r="M500" s="516"/>
      <c r="O500" s="516"/>
      <c r="P500" s="516"/>
      <c r="Q500" s="516"/>
      <c r="R500" s="516"/>
      <c r="S500" s="516"/>
    </row>
    <row r="501" spans="1:19" ht="20.25">
      <c r="A501" s="516"/>
      <c r="B501" s="475"/>
      <c r="C501" s="475"/>
      <c r="D501" s="475"/>
      <c r="E501" s="475"/>
      <c r="F501" s="639"/>
      <c r="G501" s="642"/>
      <c r="H501" s="642"/>
      <c r="I501" s="642"/>
      <c r="J501" s="475"/>
      <c r="K501" s="516"/>
      <c r="L501" s="516"/>
      <c r="M501" s="516"/>
      <c r="O501" s="516"/>
      <c r="P501" s="516"/>
      <c r="Q501" s="516"/>
      <c r="R501" s="516"/>
      <c r="S501" s="516"/>
    </row>
    <row r="502" spans="1:19" ht="20.25">
      <c r="A502" s="516"/>
      <c r="B502" s="475"/>
      <c r="C502" s="475"/>
      <c r="D502" s="475"/>
      <c r="E502" s="475"/>
      <c r="F502" s="639"/>
      <c r="G502" s="642"/>
      <c r="H502" s="642"/>
      <c r="I502" s="642"/>
      <c r="J502" s="475"/>
      <c r="K502" s="516"/>
      <c r="L502" s="516"/>
      <c r="M502" s="516"/>
      <c r="O502" s="516"/>
      <c r="P502" s="516"/>
      <c r="Q502" s="516"/>
      <c r="R502" s="516"/>
    </row>
    <row r="503" spans="1:19" ht="20.25">
      <c r="A503" s="516"/>
      <c r="B503" s="475"/>
      <c r="C503" s="475"/>
      <c r="D503" s="475"/>
      <c r="E503" s="516"/>
      <c r="F503" s="639"/>
      <c r="G503" s="642"/>
      <c r="H503" s="642"/>
      <c r="I503" s="642"/>
      <c r="J503" s="475"/>
      <c r="K503" s="516"/>
      <c r="L503" s="516"/>
      <c r="M503" s="516"/>
      <c r="O503" s="516"/>
      <c r="P503" s="516"/>
      <c r="Q503" s="516"/>
      <c r="R503" s="516"/>
      <c r="S503" s="516"/>
    </row>
    <row r="504" spans="1:19" ht="20.25">
      <c r="A504" s="516"/>
      <c r="B504" s="475"/>
      <c r="C504" s="475"/>
      <c r="D504" s="475"/>
      <c r="E504" s="516"/>
      <c r="F504" s="639"/>
      <c r="G504" s="642"/>
      <c r="H504" s="642"/>
      <c r="I504" s="642"/>
      <c r="J504" s="475"/>
      <c r="K504" s="516"/>
      <c r="L504" s="516"/>
      <c r="M504" s="516"/>
      <c r="O504" s="516"/>
      <c r="P504" s="516"/>
      <c r="Q504" s="516"/>
      <c r="R504" s="516"/>
      <c r="S504" s="516"/>
    </row>
    <row r="505" spans="1:19" ht="20.25">
      <c r="A505" s="516"/>
      <c r="B505" s="475"/>
      <c r="C505" s="475"/>
      <c r="D505" s="475"/>
      <c r="E505" s="516"/>
      <c r="F505" s="639"/>
      <c r="G505" s="642"/>
      <c r="H505" s="642"/>
      <c r="I505" s="642"/>
      <c r="J505" s="475"/>
      <c r="K505" s="516"/>
      <c r="L505" s="516"/>
      <c r="M505" s="516"/>
      <c r="O505" s="516"/>
      <c r="P505" s="516"/>
      <c r="Q505" s="516"/>
      <c r="R505" s="516"/>
      <c r="S505" s="516"/>
    </row>
    <row r="506" spans="1:19" ht="140.25" customHeight="1">
      <c r="A506" s="516"/>
      <c r="B506" s="475"/>
      <c r="C506" s="475"/>
      <c r="D506" s="475"/>
      <c r="E506" s="516"/>
      <c r="F506" s="639"/>
      <c r="G506" s="642"/>
      <c r="H506" s="642"/>
      <c r="I506" s="642"/>
      <c r="J506" s="475"/>
      <c r="K506" s="516"/>
      <c r="L506" s="516"/>
      <c r="M506" s="516"/>
      <c r="O506" s="516"/>
      <c r="P506" s="516"/>
      <c r="Q506" s="516"/>
      <c r="R506" s="516"/>
      <c r="S506" s="516"/>
    </row>
    <row r="507" spans="1:19" ht="140.25" customHeight="1">
      <c r="A507" s="516"/>
      <c r="B507" s="475"/>
      <c r="C507" s="475"/>
      <c r="D507" s="475"/>
      <c r="E507" s="516"/>
      <c r="F507" s="639"/>
      <c r="G507" s="642"/>
      <c r="H507" s="642"/>
      <c r="I507" s="642"/>
      <c r="J507" s="475"/>
      <c r="K507" s="516"/>
      <c r="L507" s="516"/>
      <c r="M507" s="516"/>
      <c r="O507" s="516"/>
      <c r="P507" s="516"/>
      <c r="Q507" s="516"/>
      <c r="R507" s="516"/>
      <c r="S507" s="516"/>
    </row>
    <row r="508" spans="1:19" ht="140.25" customHeight="1">
      <c r="A508" s="516"/>
      <c r="B508" s="475"/>
      <c r="C508" s="475"/>
      <c r="D508" s="475"/>
      <c r="E508" s="516"/>
      <c r="F508" s="639"/>
      <c r="G508" s="642"/>
      <c r="H508" s="642"/>
      <c r="I508" s="642"/>
      <c r="J508" s="475"/>
      <c r="K508" s="516"/>
      <c r="L508" s="516"/>
      <c r="M508" s="516"/>
      <c r="O508" s="516"/>
      <c r="P508" s="516"/>
      <c r="Q508" s="516"/>
      <c r="R508" s="516"/>
      <c r="S508" s="516"/>
    </row>
    <row r="509" spans="1:19" ht="140.25" customHeight="1">
      <c r="A509" s="516"/>
      <c r="B509" s="475"/>
      <c r="C509" s="475"/>
      <c r="D509" s="475"/>
      <c r="E509" s="516"/>
      <c r="F509" s="639"/>
      <c r="G509" s="642"/>
      <c r="H509" s="642"/>
      <c r="I509" s="642"/>
      <c r="J509" s="475"/>
      <c r="K509" s="516"/>
      <c r="L509" s="516"/>
      <c r="M509" s="516"/>
      <c r="O509" s="516"/>
      <c r="P509" s="516"/>
      <c r="Q509" s="516"/>
      <c r="R509" s="516"/>
      <c r="S509" s="516"/>
    </row>
    <row r="510" spans="1:19" ht="140.25" customHeight="1">
      <c r="A510" s="516"/>
      <c r="B510" s="475"/>
      <c r="C510" s="475"/>
      <c r="D510" s="475"/>
      <c r="E510" s="516"/>
      <c r="F510" s="639"/>
      <c r="G510" s="642"/>
      <c r="H510" s="642"/>
      <c r="I510" s="642"/>
      <c r="J510" s="475"/>
      <c r="K510" s="516"/>
      <c r="L510" s="516"/>
      <c r="M510" s="516"/>
      <c r="O510" s="516"/>
      <c r="P510" s="516"/>
      <c r="Q510" s="516"/>
      <c r="R510" s="516"/>
      <c r="S510" s="516"/>
    </row>
    <row r="511" spans="1:19" ht="140.25" customHeight="1">
      <c r="A511" s="516"/>
      <c r="B511" s="475"/>
      <c r="C511" s="475"/>
      <c r="D511" s="475"/>
      <c r="E511" s="516"/>
      <c r="F511" s="639"/>
      <c r="G511" s="642"/>
      <c r="H511" s="642"/>
      <c r="I511" s="642"/>
      <c r="J511" s="475"/>
      <c r="K511" s="516"/>
      <c r="L511" s="516"/>
      <c r="M511" s="516"/>
      <c r="O511" s="516"/>
      <c r="P511" s="516"/>
      <c r="Q511" s="516"/>
      <c r="R511" s="516"/>
      <c r="S511" s="516"/>
    </row>
    <row r="512" spans="1:19" ht="140.25" customHeight="1">
      <c r="A512" s="516"/>
      <c r="B512" s="475"/>
      <c r="C512" s="475"/>
      <c r="D512" s="475"/>
      <c r="E512" s="516"/>
      <c r="F512" s="639"/>
      <c r="G512" s="642"/>
      <c r="H512" s="642"/>
      <c r="I512" s="642"/>
      <c r="J512" s="475"/>
      <c r="K512" s="516"/>
      <c r="L512" s="516"/>
      <c r="M512" s="516"/>
      <c r="O512" s="516"/>
      <c r="P512" s="516"/>
      <c r="Q512" s="516"/>
      <c r="R512" s="516"/>
      <c r="S512" s="516"/>
    </row>
    <row r="513" spans="2:10" s="516" customFormat="1" ht="140.25" customHeight="1">
      <c r="B513" s="475"/>
      <c r="C513" s="475"/>
      <c r="D513" s="475"/>
      <c r="F513" s="639"/>
      <c r="G513" s="642"/>
      <c r="H513" s="642"/>
      <c r="I513" s="642"/>
      <c r="J513" s="475"/>
    </row>
    <row r="514" spans="2:10" s="516" customFormat="1" ht="140.25" customHeight="1">
      <c r="B514" s="475"/>
      <c r="C514" s="475"/>
      <c r="D514" s="475"/>
      <c r="F514" s="639"/>
      <c r="G514" s="642"/>
      <c r="H514" s="642"/>
      <c r="I514" s="642"/>
      <c r="J514" s="475"/>
    </row>
    <row r="515" spans="2:10" s="516" customFormat="1" ht="140.25" customHeight="1">
      <c r="B515" s="475"/>
      <c r="C515" s="475"/>
      <c r="D515" s="475"/>
      <c r="F515" s="639"/>
      <c r="G515" s="642"/>
      <c r="H515" s="642"/>
      <c r="I515" s="642"/>
      <c r="J515" s="475"/>
    </row>
    <row r="516" spans="2:10" s="516" customFormat="1" ht="140.25" customHeight="1">
      <c r="B516" s="475"/>
      <c r="C516" s="475"/>
      <c r="D516" s="475"/>
      <c r="F516" s="639"/>
      <c r="G516" s="642"/>
      <c r="H516" s="642"/>
      <c r="I516" s="642"/>
      <c r="J516" s="475"/>
    </row>
    <row r="517" spans="2:10" s="516" customFormat="1" ht="140.25" customHeight="1">
      <c r="B517" s="475"/>
      <c r="C517" s="475"/>
      <c r="D517" s="475"/>
      <c r="F517" s="639"/>
      <c r="G517" s="642"/>
      <c r="H517" s="642"/>
      <c r="I517" s="642"/>
      <c r="J517" s="475"/>
    </row>
    <row r="518" spans="2:10" s="516" customFormat="1" ht="140.25" customHeight="1">
      <c r="B518" s="475"/>
      <c r="C518" s="475"/>
      <c r="D518" s="475"/>
      <c r="F518" s="639"/>
      <c r="G518" s="642"/>
      <c r="H518" s="642"/>
      <c r="I518" s="642"/>
      <c r="J518" s="475"/>
    </row>
    <row r="519" spans="2:10" s="516" customFormat="1" ht="140.25" customHeight="1">
      <c r="B519" s="475"/>
      <c r="C519" s="475"/>
      <c r="D519" s="475"/>
      <c r="F519" s="639"/>
      <c r="G519" s="642"/>
      <c r="H519" s="642"/>
      <c r="I519" s="642"/>
      <c r="J519" s="475"/>
    </row>
    <row r="520" spans="2:10" s="516" customFormat="1" ht="140.25" customHeight="1">
      <c r="B520" s="475"/>
      <c r="C520" s="475"/>
      <c r="D520" s="475"/>
      <c r="F520" s="639"/>
      <c r="G520" s="642"/>
      <c r="H520" s="642"/>
      <c r="I520" s="642"/>
      <c r="J520" s="475"/>
    </row>
    <row r="521" spans="2:10" s="516" customFormat="1" ht="140.25" customHeight="1">
      <c r="B521" s="475"/>
      <c r="C521" s="475"/>
      <c r="D521" s="475"/>
      <c r="F521" s="639"/>
      <c r="G521" s="642"/>
      <c r="H521" s="642"/>
      <c r="I521" s="642"/>
      <c r="J521" s="475"/>
    </row>
  </sheetData>
  <autoFilter ref="A12:R165">
    <filterColumn colId="6" showButton="0"/>
    <filterColumn colId="7" showButton="0"/>
    <filterColumn colId="9" showButton="0"/>
    <filterColumn colId="10" showButton="0"/>
  </autoFilter>
  <mergeCells count="46">
    <mergeCell ref="A165:B165"/>
    <mergeCell ref="A75:B75"/>
    <mergeCell ref="F12:F14"/>
    <mergeCell ref="A16:B16"/>
    <mergeCell ref="G12:I12"/>
    <mergeCell ref="B26:B28"/>
    <mergeCell ref="J12:L13"/>
    <mergeCell ref="B143:B144"/>
    <mergeCell ref="A155:B155"/>
    <mergeCell ref="B58:B59"/>
    <mergeCell ref="A9:Y9"/>
    <mergeCell ref="A10:Y10"/>
    <mergeCell ref="I13:I14"/>
    <mergeCell ref="G13:G14"/>
    <mergeCell ref="K1:Y1"/>
    <mergeCell ref="K2:Y2"/>
    <mergeCell ref="A1:G1"/>
    <mergeCell ref="N12:N14"/>
    <mergeCell ref="B38:B40"/>
    <mergeCell ref="J3:Y3"/>
    <mergeCell ref="A3:E3"/>
    <mergeCell ref="B29:B31"/>
    <mergeCell ref="T12:T14"/>
    <mergeCell ref="A2:G2"/>
    <mergeCell ref="R12:R14"/>
    <mergeCell ref="H13:H14"/>
    <mergeCell ref="M12:M14"/>
    <mergeCell ref="O12:Q13"/>
    <mergeCell ref="R188:Y188"/>
    <mergeCell ref="A7:Y7"/>
    <mergeCell ref="A5:Y5"/>
    <mergeCell ref="A6:Y6"/>
    <mergeCell ref="A8:T8"/>
    <mergeCell ref="A12:A14"/>
    <mergeCell ref="B12:B14"/>
    <mergeCell ref="E12:E14"/>
    <mergeCell ref="S12:S14"/>
    <mergeCell ref="B32:B33"/>
    <mergeCell ref="C12:C14"/>
    <mergeCell ref="D12:D14"/>
    <mergeCell ref="M38:M39"/>
    <mergeCell ref="R180:Y180"/>
    <mergeCell ref="Y12:Y14"/>
    <mergeCell ref="X12:X14"/>
    <mergeCell ref="W12:W14"/>
    <mergeCell ref="U12:V13"/>
  </mergeCells>
  <phoneticPr fontId="59" type="noConversion"/>
  <printOptions horizontalCentered="1"/>
  <pageMargins left="0.23622047244094491" right="0.23622047244094491" top="0.74803149606299213" bottom="0.74803149606299213" header="0.31496062992125984" footer="0.31496062992125984"/>
  <pageSetup paperSize="9" scale="28" fitToHeight="0" orientation="landscape" r:id="rId1"/>
  <headerFooter alignWithMargins="0">
    <oddFooter>&amp;C&amp;12BIỂU SỐ 01 - &amp;P/&amp;N</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73"/>
  <sheetViews>
    <sheetView topLeftCell="A10" zoomScale="60" zoomScaleNormal="60" workbookViewId="0">
      <selection activeCell="H14" sqref="H14"/>
    </sheetView>
  </sheetViews>
  <sheetFormatPr defaultRowHeight="15"/>
  <cols>
    <col min="1" max="1" width="7.7109375" customWidth="1"/>
    <col min="2" max="6" width="0" hidden="1" customWidth="1"/>
    <col min="7" max="7" width="21" customWidth="1"/>
    <col min="8" max="8" width="20.5703125" customWidth="1"/>
    <col min="9" max="9" width="15.140625" customWidth="1"/>
    <col min="10" max="10" width="15.28515625" customWidth="1"/>
    <col min="11" max="11" width="14.85546875" customWidth="1"/>
    <col min="12" max="12" width="25.140625" customWidth="1"/>
    <col min="13" max="13" width="14.85546875" customWidth="1"/>
    <col min="14" max="14" width="15.85546875" customWidth="1"/>
    <col min="15" max="18" width="10.42578125" customWidth="1"/>
    <col min="19" max="19" width="13.42578125" customWidth="1"/>
    <col min="20" max="20" width="17.7109375" customWidth="1"/>
    <col min="21" max="21" width="10.42578125" customWidth="1"/>
    <col min="22" max="22" width="17.7109375" customWidth="1"/>
    <col min="23" max="25" width="10.42578125" customWidth="1"/>
    <col min="26" max="26" width="13.28515625" customWidth="1"/>
    <col min="27" max="27" width="21" customWidth="1"/>
    <col min="28" max="28" width="32.28515625" customWidth="1"/>
  </cols>
  <sheetData>
    <row r="1" spans="1:40" ht="18.75" customHeight="1">
      <c r="A1" s="1023" t="s">
        <v>1394</v>
      </c>
      <c r="B1" s="1023"/>
      <c r="C1" s="1023"/>
      <c r="D1" s="1023"/>
      <c r="E1" s="1023"/>
      <c r="F1" s="1023"/>
      <c r="G1" s="1023"/>
      <c r="H1" s="1023"/>
      <c r="I1" s="1023"/>
      <c r="J1" s="1023"/>
      <c r="K1" s="1023"/>
      <c r="L1" s="1023"/>
      <c r="M1" s="1023"/>
      <c r="N1" s="1023"/>
      <c r="O1" s="1023"/>
      <c r="P1" s="1024" t="s">
        <v>1785</v>
      </c>
      <c r="Q1" s="1024"/>
      <c r="R1" s="1024"/>
      <c r="S1" s="1024"/>
      <c r="T1" s="1024"/>
      <c r="U1" s="1024"/>
      <c r="V1" s="1024"/>
      <c r="W1" s="1024"/>
      <c r="X1" s="1024"/>
      <c r="Y1" s="1024"/>
      <c r="Z1" s="1024"/>
      <c r="AA1" s="783"/>
      <c r="AB1" s="783"/>
      <c r="AC1" s="783"/>
      <c r="AD1" s="783"/>
      <c r="AE1" s="783"/>
      <c r="AF1" s="783"/>
      <c r="AG1" s="783"/>
      <c r="AH1" s="783"/>
      <c r="AI1" s="783"/>
      <c r="AJ1" s="783"/>
      <c r="AK1" s="783"/>
      <c r="AL1" s="783"/>
      <c r="AM1" s="783"/>
      <c r="AN1" s="783"/>
    </row>
    <row r="2" spans="1:40" ht="18.75">
      <c r="A2" s="1023"/>
      <c r="B2" s="1023"/>
      <c r="C2" s="1023"/>
      <c r="D2" s="1023"/>
      <c r="E2" s="1023"/>
      <c r="F2" s="1023"/>
      <c r="G2" s="1023"/>
      <c r="H2" s="1023"/>
      <c r="I2" s="1023"/>
      <c r="J2" s="1023"/>
      <c r="K2" s="1023"/>
      <c r="L2" s="1023"/>
      <c r="M2" s="1023"/>
      <c r="N2" s="1023"/>
      <c r="O2" s="1023"/>
      <c r="P2" s="1025" t="s">
        <v>1751</v>
      </c>
      <c r="Q2" s="1025"/>
      <c r="R2" s="1025"/>
      <c r="S2" s="1025"/>
      <c r="T2" s="1025"/>
      <c r="U2" s="1025"/>
      <c r="V2" s="1025"/>
      <c r="W2" s="1025"/>
      <c r="X2" s="1025"/>
      <c r="Y2" s="1025"/>
      <c r="Z2" s="1025"/>
      <c r="AA2" s="783"/>
      <c r="AB2" s="783"/>
      <c r="AC2" s="783"/>
      <c r="AD2" s="783"/>
      <c r="AE2" s="783"/>
      <c r="AF2" s="783"/>
      <c r="AG2" s="783"/>
      <c r="AH2" s="783"/>
      <c r="AI2" s="783"/>
      <c r="AJ2" s="783"/>
      <c r="AK2" s="783"/>
      <c r="AL2" s="783"/>
      <c r="AM2" s="783"/>
      <c r="AN2" s="783"/>
    </row>
    <row r="3" spans="1:40" ht="15.75">
      <c r="A3" s="785"/>
      <c r="B3" s="786"/>
      <c r="C3" s="786"/>
      <c r="D3" s="786"/>
      <c r="E3" s="786"/>
      <c r="F3" s="786"/>
      <c r="G3" s="786"/>
      <c r="H3" s="783"/>
      <c r="I3" s="783"/>
      <c r="J3" s="783"/>
      <c r="K3" s="783"/>
      <c r="L3" s="783"/>
      <c r="M3" s="783"/>
      <c r="N3" s="783"/>
      <c r="O3" s="783"/>
      <c r="P3" s="783"/>
      <c r="Q3" s="783"/>
      <c r="R3" s="783"/>
      <c r="S3" s="783"/>
      <c r="T3" s="783"/>
      <c r="U3" s="783"/>
      <c r="V3" s="783"/>
      <c r="W3" s="783"/>
      <c r="X3" s="783"/>
      <c r="Y3" s="783"/>
      <c r="Z3" s="783"/>
      <c r="AA3" s="783"/>
      <c r="AB3" s="783"/>
      <c r="AC3" s="783"/>
      <c r="AD3" s="783"/>
      <c r="AE3" s="783"/>
      <c r="AF3" s="783"/>
      <c r="AG3" s="783"/>
      <c r="AH3" s="783"/>
      <c r="AI3" s="783"/>
      <c r="AJ3" s="783"/>
      <c r="AK3" s="783"/>
      <c r="AL3" s="783"/>
      <c r="AM3" s="783"/>
      <c r="AN3" s="783"/>
    </row>
    <row r="4" spans="1:40" ht="53.25" customHeight="1">
      <c r="A4" s="1026" t="s">
        <v>1957</v>
      </c>
      <c r="B4" s="1026"/>
      <c r="C4" s="1026"/>
      <c r="D4" s="1026"/>
      <c r="E4" s="1026"/>
      <c r="F4" s="1026"/>
      <c r="G4" s="1026"/>
      <c r="H4" s="1026"/>
      <c r="I4" s="1026"/>
      <c r="J4" s="1026"/>
      <c r="K4" s="1026"/>
      <c r="L4" s="1026"/>
      <c r="M4" s="1026"/>
      <c r="N4" s="1026"/>
      <c r="O4" s="1026"/>
      <c r="P4" s="1026"/>
      <c r="Q4" s="1026"/>
      <c r="R4" s="1026"/>
      <c r="S4" s="1026"/>
      <c r="T4" s="1026"/>
      <c r="U4" s="1026"/>
      <c r="V4" s="1026"/>
      <c r="W4" s="1026"/>
      <c r="X4" s="1026"/>
      <c r="Y4" s="1026"/>
      <c r="Z4" s="1026"/>
      <c r="AA4" s="1026"/>
      <c r="AB4" s="1026"/>
      <c r="AC4" s="783"/>
      <c r="AD4" s="783"/>
      <c r="AE4" s="783"/>
      <c r="AF4" s="783"/>
      <c r="AG4" s="783"/>
      <c r="AH4" s="783"/>
      <c r="AI4" s="783"/>
      <c r="AJ4" s="783"/>
      <c r="AK4" s="783"/>
      <c r="AL4" s="783"/>
      <c r="AM4" s="783"/>
      <c r="AN4" s="783"/>
    </row>
    <row r="5" spans="1:40" ht="15.75">
      <c r="A5" s="1038"/>
      <c r="B5" s="1038"/>
      <c r="C5" s="1038"/>
      <c r="D5" s="1038"/>
      <c r="E5" s="1038"/>
      <c r="F5" s="1038"/>
      <c r="G5" s="1038"/>
      <c r="H5" s="1038"/>
      <c r="I5" s="1038"/>
      <c r="J5" s="1038"/>
      <c r="K5" s="1038"/>
      <c r="L5" s="1038"/>
      <c r="M5" s="1038"/>
      <c r="N5" s="1038"/>
      <c r="O5" s="1038"/>
      <c r="P5" s="1038"/>
      <c r="Q5" s="1038"/>
      <c r="R5" s="1038"/>
      <c r="S5" s="1038"/>
      <c r="T5" s="1038"/>
      <c r="U5" s="1038"/>
      <c r="V5" s="1038"/>
      <c r="W5" s="1038"/>
      <c r="X5" s="1038"/>
      <c r="Y5" s="1038"/>
      <c r="Z5" s="1038"/>
      <c r="AA5" s="1038"/>
      <c r="AB5" s="1038"/>
      <c r="AC5" s="783"/>
      <c r="AD5" s="783"/>
      <c r="AE5" s="783"/>
      <c r="AF5" s="783"/>
      <c r="AG5" s="783"/>
      <c r="AH5" s="783"/>
      <c r="AI5" s="783"/>
      <c r="AJ5" s="783"/>
      <c r="AK5" s="783"/>
      <c r="AL5" s="783"/>
      <c r="AM5" s="783"/>
      <c r="AN5" s="783"/>
    </row>
    <row r="6" spans="1:40" ht="15.75">
      <c r="A6" s="785"/>
      <c r="B6" s="786"/>
      <c r="C6" s="786"/>
      <c r="D6" s="786"/>
      <c r="E6" s="786"/>
      <c r="F6" s="786"/>
      <c r="G6" s="786"/>
      <c r="H6" s="783"/>
      <c r="I6" s="783"/>
      <c r="J6" s="783"/>
      <c r="K6" s="783"/>
      <c r="L6" s="783"/>
      <c r="M6" s="783"/>
      <c r="N6" s="783"/>
      <c r="O6" s="783"/>
      <c r="P6" s="783"/>
      <c r="Q6" s="783"/>
      <c r="R6" s="783"/>
      <c r="S6" s="783"/>
      <c r="T6" s="783"/>
      <c r="U6" s="783"/>
      <c r="V6" s="783"/>
      <c r="W6" s="783"/>
      <c r="X6" s="783"/>
      <c r="Y6" s="783"/>
      <c r="Z6" s="783"/>
      <c r="AA6" s="783"/>
      <c r="AB6" s="784" t="s">
        <v>1958</v>
      </c>
      <c r="AC6" s="783"/>
      <c r="AD6" s="783"/>
      <c r="AE6" s="783"/>
      <c r="AF6" s="783"/>
      <c r="AG6" s="783"/>
      <c r="AH6" s="783"/>
      <c r="AI6" s="783"/>
      <c r="AJ6" s="783"/>
      <c r="AK6" s="783"/>
      <c r="AL6" s="783"/>
      <c r="AM6" s="783"/>
      <c r="AN6" s="783"/>
    </row>
    <row r="7" spans="1:40" ht="57" customHeight="1">
      <c r="A7" s="1027" t="s">
        <v>1595</v>
      </c>
      <c r="B7" s="801" t="s">
        <v>1959</v>
      </c>
      <c r="C7" s="1027" t="s">
        <v>150</v>
      </c>
      <c r="D7" s="1027"/>
      <c r="E7" s="1027"/>
      <c r="F7" s="1027"/>
      <c r="G7" s="1027" t="s">
        <v>1960</v>
      </c>
      <c r="H7" s="1043" t="s">
        <v>1961</v>
      </c>
      <c r="I7" s="1036" t="s">
        <v>1962</v>
      </c>
      <c r="J7" s="1036" t="s">
        <v>1963</v>
      </c>
      <c r="K7" s="1036" t="s">
        <v>1964</v>
      </c>
      <c r="L7" s="1036"/>
      <c r="M7" s="1036"/>
      <c r="N7" s="1037" t="s">
        <v>1965</v>
      </c>
      <c r="O7" s="1037"/>
      <c r="P7" s="1037"/>
      <c r="Q7" s="1037"/>
      <c r="R7" s="1037"/>
      <c r="S7" s="1037"/>
      <c r="T7" s="1037"/>
      <c r="U7" s="1037"/>
      <c r="V7" s="1037"/>
      <c r="W7" s="1037"/>
      <c r="X7" s="1037"/>
      <c r="Y7" s="1037"/>
      <c r="Z7" s="1037"/>
      <c r="AA7" s="1037"/>
      <c r="AB7" s="1037"/>
      <c r="AC7" s="783"/>
      <c r="AD7" s="783"/>
      <c r="AE7" s="783"/>
      <c r="AF7" s="783"/>
      <c r="AG7" s="783"/>
      <c r="AH7" s="783"/>
      <c r="AI7" s="783"/>
      <c r="AJ7" s="783"/>
      <c r="AK7" s="783"/>
      <c r="AL7" s="783"/>
      <c r="AM7" s="783"/>
      <c r="AN7" s="783"/>
    </row>
    <row r="8" spans="1:40" ht="16.5" customHeight="1">
      <c r="A8" s="1027"/>
      <c r="B8" s="802"/>
      <c r="C8" s="802"/>
      <c r="D8" s="802"/>
      <c r="E8" s="802"/>
      <c r="F8" s="802"/>
      <c r="G8" s="1027"/>
      <c r="H8" s="1043"/>
      <c r="I8" s="1036"/>
      <c r="J8" s="1036"/>
      <c r="K8" s="1042" t="s">
        <v>1833</v>
      </c>
      <c r="L8" s="1041" t="s">
        <v>1834</v>
      </c>
      <c r="M8" s="1040" t="s">
        <v>1966</v>
      </c>
      <c r="N8" s="1039" t="s">
        <v>1967</v>
      </c>
      <c r="O8" s="1039" t="s">
        <v>1968</v>
      </c>
      <c r="P8" s="1028" t="s">
        <v>1969</v>
      </c>
      <c r="Q8" s="1028" t="s">
        <v>1970</v>
      </c>
      <c r="R8" s="1028" t="s">
        <v>1971</v>
      </c>
      <c r="S8" s="1028" t="s">
        <v>1972</v>
      </c>
      <c r="T8" s="1028" t="s">
        <v>1973</v>
      </c>
      <c r="U8" s="1028" t="s">
        <v>1974</v>
      </c>
      <c r="V8" s="1028" t="s">
        <v>1975</v>
      </c>
      <c r="W8" s="1028" t="s">
        <v>1976</v>
      </c>
      <c r="X8" s="1028" t="s">
        <v>1977</v>
      </c>
      <c r="Y8" s="1028" t="s">
        <v>1978</v>
      </c>
      <c r="Z8" s="1028" t="s">
        <v>1979</v>
      </c>
      <c r="AA8" s="1027" t="s">
        <v>1980</v>
      </c>
      <c r="AB8" s="1027"/>
      <c r="AC8" s="799"/>
      <c r="AD8" s="799"/>
      <c r="AE8" s="799"/>
      <c r="AF8" s="799"/>
      <c r="AG8" s="799"/>
      <c r="AH8" s="799"/>
      <c r="AI8" s="799"/>
      <c r="AJ8" s="799"/>
      <c r="AK8" s="799"/>
      <c r="AL8" s="798"/>
      <c r="AM8" s="798"/>
      <c r="AN8" s="798"/>
    </row>
    <row r="9" spans="1:40" ht="408.75" customHeight="1">
      <c r="A9" s="1027"/>
      <c r="B9" s="802"/>
      <c r="C9" s="802"/>
      <c r="D9" s="802"/>
      <c r="E9" s="802"/>
      <c r="F9" s="802"/>
      <c r="G9" s="1027"/>
      <c r="H9" s="1043"/>
      <c r="I9" s="1036"/>
      <c r="J9" s="1036"/>
      <c r="K9" s="1042"/>
      <c r="L9" s="1041"/>
      <c r="M9" s="1040"/>
      <c r="N9" s="1039"/>
      <c r="O9" s="1039"/>
      <c r="P9" s="1028"/>
      <c r="Q9" s="1028"/>
      <c r="R9" s="1028"/>
      <c r="S9" s="1028"/>
      <c r="T9" s="1028"/>
      <c r="U9" s="1028"/>
      <c r="V9" s="1028"/>
      <c r="W9" s="1028"/>
      <c r="X9" s="1028"/>
      <c r="Y9" s="1028"/>
      <c r="Z9" s="1028"/>
      <c r="AA9" s="800" t="s">
        <v>1981</v>
      </c>
      <c r="AB9" s="800" t="s">
        <v>1982</v>
      </c>
      <c r="AC9" s="799"/>
      <c r="AD9" s="799"/>
      <c r="AE9" s="799"/>
      <c r="AF9" s="799"/>
      <c r="AG9" s="799"/>
      <c r="AH9" s="799"/>
      <c r="AI9" s="799"/>
      <c r="AJ9" s="799"/>
      <c r="AK9" s="799"/>
      <c r="AL9" s="798"/>
      <c r="AM9" s="798"/>
      <c r="AN9" s="798"/>
    </row>
    <row r="10" spans="1:40" ht="47.25" customHeight="1">
      <c r="A10" s="787"/>
      <c r="B10" s="788"/>
      <c r="C10" s="788"/>
      <c r="D10" s="788"/>
      <c r="E10" s="788"/>
      <c r="F10" s="788"/>
      <c r="G10" s="1035" t="s">
        <v>2037</v>
      </c>
      <c r="H10" s="1035"/>
      <c r="I10" s="843">
        <f>I11+I13+I17+I24+I27+I34</f>
        <v>25896.100000000002</v>
      </c>
      <c r="J10" s="843">
        <f>J11+J13+J17+J24+J27+J34</f>
        <v>18658.510000000002</v>
      </c>
      <c r="K10" s="789"/>
      <c r="L10" s="789"/>
      <c r="M10" s="789"/>
      <c r="N10" s="789"/>
      <c r="O10" s="789"/>
      <c r="P10" s="790"/>
      <c r="Q10" s="790"/>
      <c r="R10" s="790"/>
      <c r="S10" s="790"/>
      <c r="T10" s="790"/>
      <c r="U10" s="790"/>
      <c r="V10" s="790"/>
      <c r="W10" s="790"/>
      <c r="X10" s="790"/>
      <c r="Y10" s="790"/>
      <c r="Z10" s="790"/>
      <c r="AA10" s="795"/>
      <c r="AB10" s="795"/>
      <c r="AC10" s="783"/>
      <c r="AD10" s="783"/>
      <c r="AE10" s="783"/>
      <c r="AF10" s="783"/>
      <c r="AG10" s="783"/>
      <c r="AH10" s="783"/>
      <c r="AI10" s="783"/>
      <c r="AJ10" s="783"/>
      <c r="AK10" s="783"/>
      <c r="AL10" s="783"/>
      <c r="AM10" s="783"/>
      <c r="AN10" s="783"/>
    </row>
    <row r="11" spans="1:40" s="813" customFormat="1" ht="36" customHeight="1">
      <c r="A11" s="803" t="s">
        <v>583</v>
      </c>
      <c r="B11" s="788"/>
      <c r="C11" s="788"/>
      <c r="D11" s="788"/>
      <c r="E11" s="788"/>
      <c r="F11" s="788"/>
      <c r="G11" s="1019" t="s">
        <v>53</v>
      </c>
      <c r="H11" s="1020"/>
      <c r="I11" s="841">
        <f>I12</f>
        <v>110</v>
      </c>
      <c r="J11" s="842">
        <f>J12</f>
        <v>110</v>
      </c>
      <c r="K11" s="789"/>
      <c r="L11" s="789"/>
      <c r="M11" s="789"/>
      <c r="N11" s="789"/>
      <c r="O11" s="789"/>
      <c r="P11" s="790"/>
      <c r="Q11" s="790"/>
      <c r="R11" s="790"/>
      <c r="S11" s="790"/>
      <c r="T11" s="790"/>
      <c r="U11" s="790"/>
      <c r="V11" s="790"/>
      <c r="W11" s="790"/>
      <c r="X11" s="790"/>
      <c r="Y11" s="790"/>
      <c r="Z11" s="790"/>
      <c r="AA11" s="795"/>
      <c r="AB11" s="795"/>
      <c r="AC11" s="783"/>
      <c r="AD11" s="783"/>
      <c r="AE11" s="783"/>
      <c r="AF11" s="783"/>
      <c r="AG11" s="783"/>
      <c r="AH11" s="783"/>
      <c r="AI11" s="783"/>
      <c r="AJ11" s="783"/>
      <c r="AK11" s="783"/>
      <c r="AL11" s="783"/>
      <c r="AM11" s="783"/>
      <c r="AN11" s="783"/>
    </row>
    <row r="12" spans="1:40" s="813" customFormat="1" ht="109.5" customHeight="1">
      <c r="A12" s="809" t="s">
        <v>52</v>
      </c>
      <c r="B12" s="788"/>
      <c r="C12" s="788"/>
      <c r="D12" s="788"/>
      <c r="E12" s="788"/>
      <c r="F12" s="788"/>
      <c r="G12" s="359" t="s">
        <v>55</v>
      </c>
      <c r="H12" s="809" t="s">
        <v>608</v>
      </c>
      <c r="I12" s="53">
        <v>110</v>
      </c>
      <c r="J12" s="53">
        <v>110</v>
      </c>
      <c r="K12" s="52" t="s">
        <v>610</v>
      </c>
      <c r="L12" s="52" t="s">
        <v>1315</v>
      </c>
      <c r="M12" s="292" t="s">
        <v>1838</v>
      </c>
      <c r="N12" s="789"/>
      <c r="O12" s="789"/>
      <c r="P12" s="790"/>
      <c r="Q12" s="790"/>
      <c r="R12" s="790"/>
      <c r="S12" s="790"/>
      <c r="T12" s="790"/>
      <c r="U12" s="790"/>
      <c r="V12" s="790"/>
      <c r="W12" s="790"/>
      <c r="X12" s="790"/>
      <c r="Y12" s="790"/>
      <c r="Z12" s="790"/>
      <c r="AA12" s="54"/>
      <c r="AB12" s="54" t="s">
        <v>1314</v>
      </c>
      <c r="AC12" s="783"/>
      <c r="AD12" s="783"/>
      <c r="AE12" s="783"/>
      <c r="AF12" s="783"/>
      <c r="AG12" s="783"/>
      <c r="AH12" s="783"/>
      <c r="AI12" s="783"/>
      <c r="AJ12" s="783"/>
      <c r="AK12" s="783"/>
      <c r="AL12" s="783"/>
      <c r="AM12" s="783"/>
      <c r="AN12" s="783"/>
    </row>
    <row r="13" spans="1:40" s="813" customFormat="1" ht="33.75" customHeight="1">
      <c r="A13" s="803" t="s">
        <v>317</v>
      </c>
      <c r="B13" s="788"/>
      <c r="C13" s="788"/>
      <c r="D13" s="788"/>
      <c r="E13" s="788"/>
      <c r="F13" s="788"/>
      <c r="G13" s="1019" t="s">
        <v>107</v>
      </c>
      <c r="H13" s="1020"/>
      <c r="I13" s="841">
        <f>SUM(I14:I16)</f>
        <v>136</v>
      </c>
      <c r="J13" s="841">
        <f>SUM(J14:J16)</f>
        <v>96</v>
      </c>
      <c r="K13" s="789"/>
      <c r="L13" s="789"/>
      <c r="M13" s="789"/>
      <c r="N13" s="789"/>
      <c r="O13" s="789"/>
      <c r="P13" s="790"/>
      <c r="Q13" s="790"/>
      <c r="R13" s="790"/>
      <c r="S13" s="790"/>
      <c r="T13" s="790"/>
      <c r="U13" s="790"/>
      <c r="V13" s="790"/>
      <c r="W13" s="790"/>
      <c r="X13" s="790"/>
      <c r="Y13" s="790"/>
      <c r="Z13" s="790"/>
      <c r="AA13" s="795"/>
      <c r="AB13" s="795"/>
      <c r="AC13" s="783"/>
      <c r="AD13" s="783"/>
      <c r="AE13" s="783"/>
      <c r="AF13" s="783"/>
      <c r="AG13" s="783"/>
      <c r="AH13" s="783"/>
      <c r="AI13" s="783"/>
      <c r="AJ13" s="783"/>
      <c r="AK13" s="783"/>
      <c r="AL13" s="783"/>
      <c r="AM13" s="783"/>
      <c r="AN13" s="783"/>
    </row>
    <row r="14" spans="1:40" s="813" customFormat="1" ht="346.5">
      <c r="A14" s="809" t="s">
        <v>496</v>
      </c>
      <c r="B14" s="788"/>
      <c r="C14" s="788"/>
      <c r="D14" s="788"/>
      <c r="E14" s="788"/>
      <c r="F14" s="788"/>
      <c r="G14" s="809" t="s">
        <v>1986</v>
      </c>
      <c r="H14" s="809" t="s">
        <v>661</v>
      </c>
      <c r="I14" s="53">
        <v>38</v>
      </c>
      <c r="J14" s="53">
        <v>36</v>
      </c>
      <c r="K14" s="52" t="s">
        <v>660</v>
      </c>
      <c r="L14" s="52" t="s">
        <v>1322</v>
      </c>
      <c r="M14" s="292" t="s">
        <v>1838</v>
      </c>
      <c r="N14" s="789"/>
      <c r="O14" s="789"/>
      <c r="P14" s="790"/>
      <c r="Q14" s="790"/>
      <c r="R14" s="790"/>
      <c r="S14" s="790"/>
      <c r="T14" s="839" t="s">
        <v>2024</v>
      </c>
      <c r="U14" s="790"/>
      <c r="V14" s="790"/>
      <c r="W14" s="790"/>
      <c r="X14" s="790"/>
      <c r="Y14" s="790"/>
      <c r="Z14" s="790"/>
      <c r="AA14" s="52" t="s">
        <v>2040</v>
      </c>
      <c r="AB14" s="755" t="s">
        <v>2041</v>
      </c>
      <c r="AC14" s="783"/>
      <c r="AD14" s="783"/>
      <c r="AE14" s="783"/>
      <c r="AF14" s="783"/>
      <c r="AG14" s="783"/>
      <c r="AH14" s="783"/>
      <c r="AI14" s="783"/>
      <c r="AJ14" s="783"/>
      <c r="AK14" s="783"/>
      <c r="AL14" s="783"/>
      <c r="AM14" s="783"/>
      <c r="AN14" s="783"/>
    </row>
    <row r="15" spans="1:40" s="813" customFormat="1" ht="207" customHeight="1">
      <c r="A15" s="809" t="s">
        <v>505</v>
      </c>
      <c r="B15" s="788"/>
      <c r="C15" s="788"/>
      <c r="D15" s="788"/>
      <c r="E15" s="788"/>
      <c r="F15" s="788"/>
      <c r="G15" s="815" t="s">
        <v>206</v>
      </c>
      <c r="H15" s="815" t="s">
        <v>230</v>
      </c>
      <c r="I15" s="62">
        <v>38</v>
      </c>
      <c r="J15" s="789"/>
      <c r="K15" s="517" t="s">
        <v>77</v>
      </c>
      <c r="L15" s="517" t="s">
        <v>59</v>
      </c>
      <c r="M15" s="517" t="s">
        <v>1838</v>
      </c>
      <c r="N15" s="789"/>
      <c r="O15" s="789"/>
      <c r="P15" s="790"/>
      <c r="Q15" s="790"/>
      <c r="R15" s="790"/>
      <c r="S15" s="790"/>
      <c r="T15" s="833" t="s">
        <v>2023</v>
      </c>
      <c r="U15" s="790"/>
      <c r="V15" s="790"/>
      <c r="W15" s="790"/>
      <c r="X15" s="790"/>
      <c r="Y15" s="790"/>
      <c r="Z15" s="790"/>
      <c r="AA15" s="848" t="s">
        <v>2045</v>
      </c>
      <c r="AB15" s="848" t="s">
        <v>2044</v>
      </c>
      <c r="AC15" s="783"/>
      <c r="AD15" s="783"/>
      <c r="AE15" s="783"/>
      <c r="AF15" s="783"/>
      <c r="AG15" s="783"/>
      <c r="AH15" s="783"/>
      <c r="AI15" s="783"/>
      <c r="AJ15" s="783"/>
      <c r="AK15" s="783"/>
      <c r="AL15" s="783"/>
      <c r="AM15" s="783"/>
      <c r="AN15" s="783"/>
    </row>
    <row r="16" spans="1:40" s="813" customFormat="1" ht="83.25" customHeight="1">
      <c r="A16" s="809" t="s">
        <v>812</v>
      </c>
      <c r="B16" s="788"/>
      <c r="C16" s="788"/>
      <c r="D16" s="788"/>
      <c r="E16" s="788"/>
      <c r="F16" s="788"/>
      <c r="G16" s="52" t="s">
        <v>1987</v>
      </c>
      <c r="H16" s="52" t="s">
        <v>664</v>
      </c>
      <c r="I16" s="53">
        <v>60</v>
      </c>
      <c r="J16" s="53">
        <v>60</v>
      </c>
      <c r="K16" s="52" t="s">
        <v>1322</v>
      </c>
      <c r="L16" s="52" t="s">
        <v>664</v>
      </c>
      <c r="M16" s="292" t="s">
        <v>1838</v>
      </c>
      <c r="N16" s="838" t="s">
        <v>2022</v>
      </c>
      <c r="O16" s="789"/>
      <c r="P16" s="790"/>
      <c r="Q16" s="790"/>
      <c r="R16" s="790"/>
      <c r="S16" s="790"/>
      <c r="T16" s="790"/>
      <c r="U16" s="790"/>
      <c r="V16" s="790"/>
      <c r="W16" s="790"/>
      <c r="X16" s="790"/>
      <c r="Y16" s="790"/>
      <c r="Z16" s="790"/>
      <c r="AA16" s="54" t="s">
        <v>1843</v>
      </c>
      <c r="AB16" s="54" t="s">
        <v>1326</v>
      </c>
      <c r="AC16" s="783"/>
      <c r="AD16" s="783"/>
      <c r="AE16" s="783"/>
      <c r="AF16" s="783"/>
      <c r="AG16" s="783"/>
      <c r="AH16" s="783"/>
      <c r="AI16" s="783"/>
      <c r="AJ16" s="783"/>
      <c r="AK16" s="783"/>
      <c r="AL16" s="783"/>
      <c r="AM16" s="783"/>
      <c r="AN16" s="783"/>
    </row>
    <row r="17" spans="1:40" s="813" customFormat="1" ht="47.25" customHeight="1">
      <c r="A17" s="803" t="s">
        <v>545</v>
      </c>
      <c r="B17" s="788"/>
      <c r="C17" s="788"/>
      <c r="D17" s="788"/>
      <c r="E17" s="788"/>
      <c r="F17" s="788"/>
      <c r="G17" s="1019" t="s">
        <v>319</v>
      </c>
      <c r="H17" s="1020"/>
      <c r="I17" s="841">
        <f>SUM(I18:I23)</f>
        <v>7254</v>
      </c>
      <c r="J17" s="841">
        <f>SUM(J18:J23)</f>
        <v>8665</v>
      </c>
      <c r="K17" s="789"/>
      <c r="L17" s="789"/>
      <c r="M17" s="789"/>
      <c r="N17" s="789"/>
      <c r="O17" s="789"/>
      <c r="P17" s="790"/>
      <c r="Q17" s="790"/>
      <c r="R17" s="790"/>
      <c r="S17" s="790"/>
      <c r="T17" s="790"/>
      <c r="U17" s="790"/>
      <c r="V17" s="790"/>
      <c r="W17" s="790"/>
      <c r="X17" s="790"/>
      <c r="Y17" s="790"/>
      <c r="Z17" s="790"/>
      <c r="AA17" s="795"/>
      <c r="AB17" s="795"/>
      <c r="AC17" s="783"/>
      <c r="AD17" s="783"/>
      <c r="AE17" s="783"/>
      <c r="AF17" s="783"/>
      <c r="AG17" s="783"/>
      <c r="AH17" s="783"/>
      <c r="AI17" s="783"/>
      <c r="AJ17" s="783"/>
      <c r="AK17" s="783"/>
      <c r="AL17" s="783"/>
      <c r="AM17" s="783"/>
      <c r="AN17" s="783"/>
    </row>
    <row r="18" spans="1:40" ht="147.75" customHeight="1">
      <c r="A18" s="809" t="s">
        <v>528</v>
      </c>
      <c r="B18" s="788"/>
      <c r="C18" s="788"/>
      <c r="D18" s="788"/>
      <c r="E18" s="788"/>
      <c r="F18" s="788"/>
      <c r="G18" s="52" t="s">
        <v>598</v>
      </c>
      <c r="H18" s="809" t="s">
        <v>599</v>
      </c>
      <c r="I18" s="53">
        <v>199</v>
      </c>
      <c r="J18" s="53">
        <v>124</v>
      </c>
      <c r="K18" s="52" t="s">
        <v>1310</v>
      </c>
      <c r="L18" s="52" t="s">
        <v>601</v>
      </c>
      <c r="M18" s="292" t="s">
        <v>1838</v>
      </c>
      <c r="N18" s="789"/>
      <c r="O18" s="789"/>
      <c r="P18" s="790"/>
      <c r="Q18" s="790"/>
      <c r="R18" s="790"/>
      <c r="S18" s="790"/>
      <c r="T18" s="790"/>
      <c r="U18" s="790"/>
      <c r="V18" s="790"/>
      <c r="W18" s="790"/>
      <c r="X18" s="790"/>
      <c r="Y18" s="790"/>
      <c r="Z18" s="790"/>
      <c r="AA18" s="54"/>
      <c r="AB18" s="54" t="s">
        <v>1312</v>
      </c>
      <c r="AC18" s="783"/>
      <c r="AD18" s="783"/>
      <c r="AE18" s="783"/>
      <c r="AF18" s="783"/>
      <c r="AG18" s="783"/>
      <c r="AH18" s="783"/>
      <c r="AI18" s="783"/>
      <c r="AJ18" s="783"/>
      <c r="AK18" s="783"/>
      <c r="AL18" s="783"/>
      <c r="AM18" s="783"/>
      <c r="AN18" s="783"/>
    </row>
    <row r="19" spans="1:40" ht="132.75" customHeight="1">
      <c r="A19" s="809" t="s">
        <v>530</v>
      </c>
      <c r="B19" s="788"/>
      <c r="C19" s="788"/>
      <c r="D19" s="788"/>
      <c r="E19" s="788"/>
      <c r="F19" s="788"/>
      <c r="G19" s="52" t="s">
        <v>598</v>
      </c>
      <c r="H19" s="809" t="s">
        <v>604</v>
      </c>
      <c r="I19" s="53">
        <v>155</v>
      </c>
      <c r="J19" s="53">
        <v>92</v>
      </c>
      <c r="K19" s="52" t="s">
        <v>1310</v>
      </c>
      <c r="L19" s="52" t="s">
        <v>601</v>
      </c>
      <c r="M19" s="292" t="s">
        <v>1838</v>
      </c>
      <c r="N19" s="789"/>
      <c r="O19" s="789"/>
      <c r="P19" s="790"/>
      <c r="Q19" s="790"/>
      <c r="R19" s="790"/>
      <c r="S19" s="790"/>
      <c r="T19" s="790"/>
      <c r="U19" s="790"/>
      <c r="V19" s="790"/>
      <c r="W19" s="790"/>
      <c r="X19" s="790"/>
      <c r="Y19" s="790"/>
      <c r="Z19" s="790"/>
      <c r="AA19" s="54"/>
      <c r="AB19" s="54" t="s">
        <v>1312</v>
      </c>
      <c r="AC19" s="783"/>
      <c r="AD19" s="783"/>
      <c r="AE19" s="783"/>
      <c r="AF19" s="783"/>
      <c r="AG19" s="783"/>
      <c r="AH19" s="783"/>
      <c r="AI19" s="783"/>
      <c r="AJ19" s="783"/>
      <c r="AK19" s="783"/>
      <c r="AL19" s="783"/>
      <c r="AM19" s="783"/>
      <c r="AN19" s="783"/>
    </row>
    <row r="20" spans="1:40" s="813" customFormat="1" ht="188.25" customHeight="1">
      <c r="A20" s="809" t="s">
        <v>2028</v>
      </c>
      <c r="B20" s="788"/>
      <c r="C20" s="788"/>
      <c r="D20" s="788"/>
      <c r="E20" s="788"/>
      <c r="F20" s="788"/>
      <c r="G20" s="812" t="s">
        <v>605</v>
      </c>
      <c r="H20" s="809" t="s">
        <v>606</v>
      </c>
      <c r="I20" s="810">
        <v>444</v>
      </c>
      <c r="J20" s="810">
        <v>152</v>
      </c>
      <c r="K20" s="812" t="s">
        <v>1310</v>
      </c>
      <c r="L20" s="812" t="s">
        <v>601</v>
      </c>
      <c r="M20" s="292" t="s">
        <v>1838</v>
      </c>
      <c r="N20" s="789"/>
      <c r="O20" s="789"/>
      <c r="P20" s="790"/>
      <c r="Q20" s="790"/>
      <c r="R20" s="790"/>
      <c r="S20" s="790"/>
      <c r="T20" s="790"/>
      <c r="U20" s="790"/>
      <c r="V20" s="790"/>
      <c r="W20" s="790"/>
      <c r="X20" s="790"/>
      <c r="Y20" s="790"/>
      <c r="Z20" s="790"/>
      <c r="AA20" s="834"/>
      <c r="AB20" s="845" t="s">
        <v>2021</v>
      </c>
      <c r="AC20" s="783"/>
      <c r="AD20" s="783"/>
      <c r="AE20" s="783"/>
      <c r="AF20" s="783"/>
      <c r="AG20" s="783"/>
      <c r="AH20" s="783"/>
      <c r="AI20" s="783"/>
      <c r="AJ20" s="783"/>
      <c r="AK20" s="783"/>
      <c r="AL20" s="783"/>
      <c r="AM20" s="783"/>
      <c r="AN20" s="783"/>
    </row>
    <row r="21" spans="1:40" ht="129.75" customHeight="1">
      <c r="A21" s="809" t="s">
        <v>2029</v>
      </c>
      <c r="B21" s="788"/>
      <c r="C21" s="788"/>
      <c r="D21" s="788"/>
      <c r="E21" s="788"/>
      <c r="F21" s="788"/>
      <c r="G21" s="52" t="s">
        <v>622</v>
      </c>
      <c r="H21" s="809" t="s">
        <v>623</v>
      </c>
      <c r="I21" s="53">
        <v>6106.9</v>
      </c>
      <c r="J21" s="53">
        <v>8031</v>
      </c>
      <c r="K21" s="52" t="s">
        <v>622</v>
      </c>
      <c r="L21" s="52" t="s">
        <v>1322</v>
      </c>
      <c r="M21" s="292" t="s">
        <v>1838</v>
      </c>
      <c r="N21" s="789"/>
      <c r="O21" s="789"/>
      <c r="P21" s="790"/>
      <c r="Q21" s="790"/>
      <c r="R21" s="790"/>
      <c r="S21" s="790"/>
      <c r="T21" s="790"/>
      <c r="U21" s="790"/>
      <c r="V21" s="790"/>
      <c r="W21" s="790"/>
      <c r="X21" s="790"/>
      <c r="Y21" s="790"/>
      <c r="Z21" s="790"/>
      <c r="AA21" s="54"/>
      <c r="AB21" s="54" t="s">
        <v>1317</v>
      </c>
      <c r="AC21" s="783"/>
      <c r="AD21" s="783"/>
      <c r="AE21" s="783"/>
      <c r="AF21" s="783"/>
      <c r="AG21" s="783"/>
      <c r="AH21" s="783"/>
      <c r="AI21" s="783"/>
      <c r="AJ21" s="783"/>
      <c r="AK21" s="783"/>
      <c r="AL21" s="783"/>
      <c r="AM21" s="783"/>
      <c r="AN21" s="783"/>
    </row>
    <row r="22" spans="1:40" ht="99">
      <c r="A22" s="809" t="s">
        <v>539</v>
      </c>
      <c r="B22" s="788"/>
      <c r="C22" s="788"/>
      <c r="D22" s="788"/>
      <c r="E22" s="788"/>
      <c r="F22" s="788"/>
      <c r="G22" s="809" t="s">
        <v>1321</v>
      </c>
      <c r="H22" s="809" t="s">
        <v>630</v>
      </c>
      <c r="I22" s="53">
        <v>251.1</v>
      </c>
      <c r="J22" s="53">
        <v>168</v>
      </c>
      <c r="K22" s="52" t="s">
        <v>629</v>
      </c>
      <c r="L22" s="52" t="s">
        <v>632</v>
      </c>
      <c r="M22" s="805" t="s">
        <v>1985</v>
      </c>
      <c r="N22" s="789"/>
      <c r="O22" s="789"/>
      <c r="P22" s="790"/>
      <c r="Q22" s="790"/>
      <c r="R22" s="790"/>
      <c r="S22" s="790"/>
      <c r="T22" s="790"/>
      <c r="U22" s="790"/>
      <c r="V22" s="790"/>
      <c r="W22" s="790"/>
      <c r="X22" s="790"/>
      <c r="Y22" s="790"/>
      <c r="Z22" s="790"/>
      <c r="AA22" s="54" t="s">
        <v>2046</v>
      </c>
      <c r="AB22" s="849" t="s">
        <v>2047</v>
      </c>
      <c r="AC22" s="783"/>
      <c r="AD22" s="783"/>
      <c r="AE22" s="783"/>
      <c r="AF22" s="783"/>
      <c r="AG22" s="783"/>
      <c r="AH22" s="783"/>
      <c r="AI22" s="783"/>
      <c r="AJ22" s="783"/>
      <c r="AK22" s="783"/>
      <c r="AL22" s="783"/>
      <c r="AM22" s="783"/>
      <c r="AN22" s="783"/>
    </row>
    <row r="23" spans="1:40" s="811" customFormat="1" ht="409.6" customHeight="1">
      <c r="A23" s="809" t="s">
        <v>2030</v>
      </c>
      <c r="B23" s="788"/>
      <c r="C23" s="788"/>
      <c r="D23" s="788"/>
      <c r="E23" s="788"/>
      <c r="F23" s="788"/>
      <c r="G23" s="809" t="s">
        <v>656</v>
      </c>
      <c r="H23" s="809" t="s">
        <v>657</v>
      </c>
      <c r="I23" s="53">
        <v>98</v>
      </c>
      <c r="J23" s="53">
        <v>98</v>
      </c>
      <c r="K23" s="52" t="s">
        <v>68</v>
      </c>
      <c r="L23" s="52" t="s">
        <v>1322</v>
      </c>
      <c r="M23" s="292" t="s">
        <v>1838</v>
      </c>
      <c r="N23" s="789"/>
      <c r="O23" s="789"/>
      <c r="P23" s="790"/>
      <c r="Q23" s="790"/>
      <c r="R23" s="790"/>
      <c r="S23" s="790"/>
      <c r="T23" s="790"/>
      <c r="U23" s="790"/>
      <c r="V23" s="790"/>
      <c r="W23" s="790"/>
      <c r="X23" s="790"/>
      <c r="Y23" s="790"/>
      <c r="Z23" s="790"/>
      <c r="AA23" s="755" t="s">
        <v>2042</v>
      </c>
      <c r="AB23" s="849" t="s">
        <v>2043</v>
      </c>
      <c r="AC23" s="783"/>
      <c r="AD23" s="783"/>
      <c r="AE23" s="783"/>
      <c r="AF23" s="783"/>
      <c r="AG23" s="783"/>
      <c r="AH23" s="783"/>
      <c r="AI23" s="783"/>
      <c r="AJ23" s="783"/>
      <c r="AK23" s="783"/>
      <c r="AL23" s="783"/>
      <c r="AM23" s="783"/>
      <c r="AN23" s="783"/>
    </row>
    <row r="24" spans="1:40" s="813" customFormat="1" ht="48.75" customHeight="1">
      <c r="A24" s="803" t="s">
        <v>551</v>
      </c>
      <c r="B24" s="788"/>
      <c r="C24" s="788"/>
      <c r="D24" s="788"/>
      <c r="E24" s="788"/>
      <c r="F24" s="788"/>
      <c r="G24" s="1019" t="s">
        <v>527</v>
      </c>
      <c r="H24" s="1020"/>
      <c r="I24" s="841">
        <f>SUM(I25:I26)</f>
        <v>2901</v>
      </c>
      <c r="J24" s="841">
        <f>SUM(J25:J26)</f>
        <v>1682</v>
      </c>
      <c r="K24" s="539"/>
      <c r="L24" s="539"/>
      <c r="M24" s="539"/>
      <c r="N24" s="808"/>
      <c r="O24" s="808"/>
      <c r="P24" s="806"/>
      <c r="Q24" s="806"/>
      <c r="R24" s="806"/>
      <c r="S24" s="806"/>
      <c r="T24" s="806"/>
      <c r="U24" s="806"/>
      <c r="V24" s="806"/>
      <c r="W24" s="806"/>
      <c r="X24" s="806"/>
      <c r="Y24" s="806"/>
      <c r="Z24" s="806"/>
      <c r="AA24" s="833"/>
      <c r="AB24" s="795"/>
      <c r="AC24" s="783"/>
      <c r="AD24" s="783"/>
      <c r="AE24" s="783"/>
      <c r="AF24" s="783"/>
      <c r="AG24" s="783"/>
      <c r="AH24" s="783"/>
      <c r="AI24" s="783"/>
      <c r="AJ24" s="783"/>
      <c r="AK24" s="783"/>
      <c r="AL24" s="783"/>
      <c r="AM24" s="783"/>
      <c r="AN24" s="783"/>
    </row>
    <row r="25" spans="1:40" s="813" customFormat="1" ht="121.5">
      <c r="A25" s="809" t="s">
        <v>547</v>
      </c>
      <c r="B25" s="788"/>
      <c r="C25" s="788"/>
      <c r="D25" s="788"/>
      <c r="E25" s="788"/>
      <c r="F25" s="788"/>
      <c r="G25" s="840" t="s">
        <v>2039</v>
      </c>
      <c r="H25" s="833" t="s">
        <v>532</v>
      </c>
      <c r="I25" s="553">
        <v>1358.9</v>
      </c>
      <c r="J25" s="553">
        <v>500</v>
      </c>
      <c r="K25" s="517" t="s">
        <v>535</v>
      </c>
      <c r="L25" s="517" t="s">
        <v>59</v>
      </c>
      <c r="M25" s="517" t="s">
        <v>1838</v>
      </c>
      <c r="N25" s="808"/>
      <c r="O25" s="808"/>
      <c r="P25" s="806"/>
      <c r="Q25" s="806"/>
      <c r="R25" s="806"/>
      <c r="S25" s="806"/>
      <c r="T25" s="806"/>
      <c r="U25" s="806"/>
      <c r="V25" s="517" t="s">
        <v>2025</v>
      </c>
      <c r="W25" s="806"/>
      <c r="X25" s="806"/>
      <c r="Y25" s="806"/>
      <c r="Z25" s="806"/>
      <c r="AA25" s="521" t="s">
        <v>1956</v>
      </c>
      <c r="AB25" s="795"/>
      <c r="AC25" s="783"/>
      <c r="AD25" s="783"/>
      <c r="AE25" s="783"/>
      <c r="AF25" s="783"/>
      <c r="AG25" s="783"/>
      <c r="AH25" s="783"/>
      <c r="AI25" s="783"/>
      <c r="AJ25" s="783"/>
      <c r="AK25" s="783"/>
      <c r="AL25" s="783"/>
      <c r="AM25" s="783"/>
      <c r="AN25" s="783"/>
    </row>
    <row r="26" spans="1:40" s="813" customFormat="1" ht="297">
      <c r="A26" s="809" t="s">
        <v>1085</v>
      </c>
      <c r="B26" s="788"/>
      <c r="C26" s="788"/>
      <c r="D26" s="788"/>
      <c r="E26" s="788"/>
      <c r="F26" s="788"/>
      <c r="G26" s="840" t="s">
        <v>2039</v>
      </c>
      <c r="H26" s="809" t="s">
        <v>615</v>
      </c>
      <c r="I26" s="53">
        <v>1542.1</v>
      </c>
      <c r="J26" s="53">
        <v>1182</v>
      </c>
      <c r="K26" s="52" t="s">
        <v>617</v>
      </c>
      <c r="L26" s="52" t="s">
        <v>1316</v>
      </c>
      <c r="M26" s="292" t="s">
        <v>1838</v>
      </c>
      <c r="N26" s="789"/>
      <c r="O26" s="789"/>
      <c r="P26" s="790"/>
      <c r="Q26" s="790"/>
      <c r="R26" s="790"/>
      <c r="S26" s="790"/>
      <c r="T26" s="790"/>
      <c r="U26" s="790"/>
      <c r="V26" s="790"/>
      <c r="W26" s="790"/>
      <c r="X26" s="790"/>
      <c r="Y26" s="790"/>
      <c r="Z26" s="790"/>
      <c r="AA26" s="54" t="s">
        <v>1319</v>
      </c>
      <c r="AB26" s="795"/>
      <c r="AC26" s="783"/>
      <c r="AD26" s="783"/>
      <c r="AE26" s="783"/>
      <c r="AF26" s="783"/>
      <c r="AG26" s="783"/>
      <c r="AH26" s="783"/>
      <c r="AI26" s="783"/>
      <c r="AJ26" s="783"/>
      <c r="AK26" s="783"/>
      <c r="AL26" s="783"/>
      <c r="AM26" s="783"/>
      <c r="AN26" s="783"/>
    </row>
    <row r="27" spans="1:40" s="813" customFormat="1" ht="39.950000000000003" customHeight="1">
      <c r="A27" s="803" t="s">
        <v>584</v>
      </c>
      <c r="B27" s="788"/>
      <c r="C27" s="788"/>
      <c r="D27" s="788"/>
      <c r="E27" s="788"/>
      <c r="F27" s="788"/>
      <c r="G27" s="1021" t="s">
        <v>552</v>
      </c>
      <c r="H27" s="1022"/>
      <c r="I27" s="841">
        <f>SUM(I28:I33)</f>
        <v>13336.4</v>
      </c>
      <c r="J27" s="841">
        <f>SUM(J28:J33)</f>
        <v>8014.51</v>
      </c>
      <c r="K27" s="539"/>
      <c r="L27" s="539"/>
      <c r="M27" s="539"/>
      <c r="N27" s="808"/>
      <c r="O27" s="808"/>
      <c r="P27" s="806"/>
      <c r="Q27" s="806"/>
      <c r="R27" s="806"/>
      <c r="S27" s="806"/>
      <c r="T27" s="806"/>
      <c r="U27" s="806"/>
      <c r="V27" s="806"/>
      <c r="W27" s="806"/>
      <c r="X27" s="806"/>
      <c r="Y27" s="806"/>
      <c r="Z27" s="806"/>
      <c r="AA27" s="833"/>
      <c r="AB27" s="795"/>
      <c r="AC27" s="783"/>
      <c r="AD27" s="783"/>
      <c r="AE27" s="783"/>
      <c r="AF27" s="783"/>
      <c r="AG27" s="783"/>
      <c r="AH27" s="783"/>
      <c r="AI27" s="783"/>
      <c r="AJ27" s="783"/>
      <c r="AK27" s="783"/>
      <c r="AL27" s="783"/>
      <c r="AM27" s="783"/>
      <c r="AN27" s="783"/>
    </row>
    <row r="28" spans="1:40" s="813" customFormat="1" ht="147.75" customHeight="1">
      <c r="A28" s="809" t="s">
        <v>1094</v>
      </c>
      <c r="B28" s="788"/>
      <c r="C28" s="788"/>
      <c r="D28" s="788"/>
      <c r="E28" s="788"/>
      <c r="F28" s="788"/>
      <c r="G28" s="814" t="s">
        <v>142</v>
      </c>
      <c r="H28" s="814" t="s">
        <v>1454</v>
      </c>
      <c r="I28" s="817">
        <v>1631.7</v>
      </c>
      <c r="J28" s="817">
        <v>1008</v>
      </c>
      <c r="K28" s="832" t="s">
        <v>553</v>
      </c>
      <c r="L28" s="832" t="s">
        <v>59</v>
      </c>
      <c r="M28" s="517" t="s">
        <v>1838</v>
      </c>
      <c r="N28" s="808"/>
      <c r="O28" s="808"/>
      <c r="P28" s="806"/>
      <c r="Q28" s="806"/>
      <c r="R28" s="806"/>
      <c r="S28" s="806"/>
      <c r="T28" s="517" t="s">
        <v>2026</v>
      </c>
      <c r="U28" s="806"/>
      <c r="V28" s="806"/>
      <c r="W28" s="806"/>
      <c r="X28" s="806"/>
      <c r="Y28" s="806"/>
      <c r="Z28" s="806"/>
      <c r="AA28" s="844" t="s">
        <v>1944</v>
      </c>
      <c r="AB28" s="517" t="s">
        <v>1845</v>
      </c>
      <c r="AC28" s="783"/>
      <c r="AD28" s="783"/>
      <c r="AE28" s="783"/>
      <c r="AF28" s="783"/>
      <c r="AG28" s="783"/>
      <c r="AH28" s="783"/>
      <c r="AI28" s="783"/>
      <c r="AJ28" s="783"/>
      <c r="AK28" s="783"/>
      <c r="AL28" s="783"/>
      <c r="AM28" s="783"/>
      <c r="AN28" s="783"/>
    </row>
    <row r="29" spans="1:40" s="813" customFormat="1" ht="289.5" customHeight="1">
      <c r="A29" s="809" t="s">
        <v>1099</v>
      </c>
      <c r="B29" s="788"/>
      <c r="C29" s="788"/>
      <c r="D29" s="788"/>
      <c r="E29" s="788"/>
      <c r="F29" s="788"/>
      <c r="G29" s="815" t="s">
        <v>1301</v>
      </c>
      <c r="H29" s="815" t="s">
        <v>556</v>
      </c>
      <c r="I29" s="817">
        <v>5801.5</v>
      </c>
      <c r="J29" s="817">
        <v>3525</v>
      </c>
      <c r="K29" s="832" t="s">
        <v>553</v>
      </c>
      <c r="L29" s="832" t="s">
        <v>59</v>
      </c>
      <c r="M29" s="517" t="s">
        <v>1838</v>
      </c>
      <c r="N29" s="808"/>
      <c r="O29" s="808"/>
      <c r="P29" s="806"/>
      <c r="Q29" s="806"/>
      <c r="R29" s="806"/>
      <c r="S29" s="806"/>
      <c r="T29" s="517" t="s">
        <v>2026</v>
      </c>
      <c r="U29" s="806"/>
      <c r="V29" s="806"/>
      <c r="W29" s="806"/>
      <c r="X29" s="806"/>
      <c r="Y29" s="806"/>
      <c r="Z29" s="806"/>
      <c r="AA29" s="844" t="s">
        <v>1871</v>
      </c>
      <c r="AB29" s="518" t="s">
        <v>2038</v>
      </c>
      <c r="AC29" s="783"/>
      <c r="AD29" s="783"/>
      <c r="AE29" s="783"/>
      <c r="AF29" s="783"/>
      <c r="AG29" s="783"/>
      <c r="AH29" s="783"/>
      <c r="AI29" s="783"/>
      <c r="AJ29" s="783"/>
      <c r="AK29" s="783"/>
      <c r="AL29" s="783"/>
      <c r="AM29" s="783"/>
      <c r="AN29" s="783"/>
    </row>
    <row r="30" spans="1:40" s="813" customFormat="1" ht="121.5">
      <c r="A30" s="809" t="s">
        <v>2031</v>
      </c>
      <c r="B30" s="788"/>
      <c r="C30" s="788"/>
      <c r="D30" s="788"/>
      <c r="E30" s="788"/>
      <c r="F30" s="788"/>
      <c r="G30" s="814" t="s">
        <v>1300</v>
      </c>
      <c r="H30" s="814" t="s">
        <v>557</v>
      </c>
      <c r="I30" s="817">
        <v>1561.6</v>
      </c>
      <c r="J30" s="817">
        <v>990</v>
      </c>
      <c r="K30" s="832" t="s">
        <v>553</v>
      </c>
      <c r="L30" s="832" t="s">
        <v>59</v>
      </c>
      <c r="M30" s="517" t="s">
        <v>1838</v>
      </c>
      <c r="N30" s="808"/>
      <c r="O30" s="808"/>
      <c r="P30" s="806"/>
      <c r="Q30" s="806"/>
      <c r="R30" s="806"/>
      <c r="S30" s="806"/>
      <c r="T30" s="517" t="s">
        <v>2026</v>
      </c>
      <c r="U30" s="806"/>
      <c r="V30" s="806"/>
      <c r="W30" s="806"/>
      <c r="X30" s="806"/>
      <c r="Y30" s="806"/>
      <c r="Z30" s="806"/>
      <c r="AA30" s="844" t="s">
        <v>1944</v>
      </c>
      <c r="AB30" s="847" t="s">
        <v>1938</v>
      </c>
      <c r="AC30" s="783"/>
      <c r="AD30" s="783"/>
      <c r="AE30" s="783"/>
      <c r="AF30" s="783"/>
      <c r="AG30" s="783"/>
      <c r="AH30" s="783"/>
      <c r="AI30" s="783"/>
      <c r="AJ30" s="783"/>
      <c r="AK30" s="783"/>
      <c r="AL30" s="783"/>
      <c r="AM30" s="783"/>
      <c r="AN30" s="783"/>
    </row>
    <row r="31" spans="1:40" s="813" customFormat="1" ht="121.5">
      <c r="A31" s="809" t="s">
        <v>2032</v>
      </c>
      <c r="B31" s="788"/>
      <c r="C31" s="788"/>
      <c r="D31" s="788"/>
      <c r="E31" s="788"/>
      <c r="F31" s="788"/>
      <c r="G31" s="814" t="s">
        <v>235</v>
      </c>
      <c r="H31" s="814" t="s">
        <v>1456</v>
      </c>
      <c r="I31" s="817">
        <v>736.6</v>
      </c>
      <c r="J31" s="817">
        <v>433.51</v>
      </c>
      <c r="K31" s="832" t="s">
        <v>553</v>
      </c>
      <c r="L31" s="832" t="s">
        <v>59</v>
      </c>
      <c r="M31" s="517" t="s">
        <v>1838</v>
      </c>
      <c r="N31" s="808"/>
      <c r="O31" s="808"/>
      <c r="P31" s="806"/>
      <c r="Q31" s="806"/>
      <c r="R31" s="806"/>
      <c r="S31" s="806"/>
      <c r="T31" s="517" t="s">
        <v>2026</v>
      </c>
      <c r="U31" s="806"/>
      <c r="V31" s="806"/>
      <c r="W31" s="806"/>
      <c r="X31" s="806"/>
      <c r="Y31" s="806"/>
      <c r="Z31" s="806"/>
      <c r="AA31" s="844" t="s">
        <v>1944</v>
      </c>
      <c r="AB31" s="846" t="s">
        <v>1938</v>
      </c>
      <c r="AC31" s="783"/>
      <c r="AD31" s="783"/>
      <c r="AE31" s="783"/>
      <c r="AF31" s="783"/>
      <c r="AG31" s="783"/>
      <c r="AH31" s="783"/>
      <c r="AI31" s="783"/>
      <c r="AJ31" s="783"/>
      <c r="AK31" s="783"/>
      <c r="AL31" s="783"/>
      <c r="AM31" s="783"/>
      <c r="AN31" s="783"/>
    </row>
    <row r="32" spans="1:40" s="813" customFormat="1" ht="111" customHeight="1">
      <c r="A32" s="809" t="s">
        <v>2033</v>
      </c>
      <c r="B32" s="788"/>
      <c r="C32" s="788"/>
      <c r="D32" s="788"/>
      <c r="E32" s="788"/>
      <c r="F32" s="788"/>
      <c r="G32" s="815" t="s">
        <v>259</v>
      </c>
      <c r="H32" s="815" t="s">
        <v>1455</v>
      </c>
      <c r="I32" s="817">
        <v>607</v>
      </c>
      <c r="J32" s="817">
        <v>570</v>
      </c>
      <c r="K32" s="832" t="s">
        <v>553</v>
      </c>
      <c r="L32" s="832" t="s">
        <v>59</v>
      </c>
      <c r="M32" s="517" t="s">
        <v>1838</v>
      </c>
      <c r="N32" s="808"/>
      <c r="O32" s="808"/>
      <c r="P32" s="806"/>
      <c r="Q32" s="806"/>
      <c r="R32" s="806"/>
      <c r="S32" s="806"/>
      <c r="T32" s="517" t="s">
        <v>2026</v>
      </c>
      <c r="U32" s="806"/>
      <c r="V32" s="806"/>
      <c r="W32" s="806"/>
      <c r="X32" s="806"/>
      <c r="Y32" s="806"/>
      <c r="Z32" s="806"/>
      <c r="AA32" s="844" t="s">
        <v>1944</v>
      </c>
      <c r="AB32" s="517" t="s">
        <v>1937</v>
      </c>
      <c r="AC32" s="783"/>
      <c r="AD32" s="783"/>
      <c r="AE32" s="783"/>
      <c r="AF32" s="783"/>
      <c r="AG32" s="783"/>
      <c r="AH32" s="783"/>
      <c r="AI32" s="783"/>
      <c r="AJ32" s="783"/>
      <c r="AK32" s="783"/>
      <c r="AL32" s="783"/>
      <c r="AM32" s="783"/>
      <c r="AN32" s="783"/>
    </row>
    <row r="33" spans="1:40" s="813" customFormat="1" ht="141.75">
      <c r="A33" s="809" t="s">
        <v>2034</v>
      </c>
      <c r="B33" s="788"/>
      <c r="C33" s="788"/>
      <c r="D33" s="788"/>
      <c r="E33" s="788"/>
      <c r="F33" s="788"/>
      <c r="G33" s="814" t="s">
        <v>1298</v>
      </c>
      <c r="H33" s="814" t="s">
        <v>555</v>
      </c>
      <c r="I33" s="817">
        <v>2998</v>
      </c>
      <c r="J33" s="817">
        <v>1488</v>
      </c>
      <c r="K33" s="832" t="s">
        <v>553</v>
      </c>
      <c r="L33" s="832" t="s">
        <v>59</v>
      </c>
      <c r="M33" s="517" t="s">
        <v>1838</v>
      </c>
      <c r="N33" s="808"/>
      <c r="O33" s="808"/>
      <c r="P33" s="806"/>
      <c r="Q33" s="806"/>
      <c r="R33" s="806"/>
      <c r="S33" s="806"/>
      <c r="T33" s="517" t="s">
        <v>2026</v>
      </c>
      <c r="U33" s="806"/>
      <c r="V33" s="806"/>
      <c r="W33" s="806"/>
      <c r="X33" s="806"/>
      <c r="Y33" s="806"/>
      <c r="Z33" s="806"/>
      <c r="AA33" s="844" t="s">
        <v>1944</v>
      </c>
      <c r="AB33" s="517" t="s">
        <v>1899</v>
      </c>
      <c r="AC33" s="783"/>
      <c r="AD33" s="783"/>
      <c r="AE33" s="783"/>
      <c r="AF33" s="783"/>
      <c r="AG33" s="783"/>
      <c r="AH33" s="783"/>
      <c r="AI33" s="783"/>
      <c r="AJ33" s="783"/>
      <c r="AK33" s="783"/>
      <c r="AL33" s="783"/>
      <c r="AM33" s="783"/>
      <c r="AN33" s="783"/>
    </row>
    <row r="34" spans="1:40" s="813" customFormat="1" ht="49.5" customHeight="1">
      <c r="A34" s="836" t="s">
        <v>2035</v>
      </c>
      <c r="B34" s="788"/>
      <c r="C34" s="788"/>
      <c r="D34" s="788"/>
      <c r="E34" s="788"/>
      <c r="F34" s="788"/>
      <c r="G34" s="1033" t="s">
        <v>2036</v>
      </c>
      <c r="H34" s="1034"/>
      <c r="I34" s="841">
        <f>SUM(I35:I36)</f>
        <v>2158.6999999999998</v>
      </c>
      <c r="J34" s="841">
        <f>SUM(J35:J36)</f>
        <v>91</v>
      </c>
      <c r="K34" s="52"/>
      <c r="L34" s="52"/>
      <c r="M34" s="292"/>
      <c r="N34" s="789"/>
      <c r="O34" s="789"/>
      <c r="P34" s="790"/>
      <c r="Q34" s="790"/>
      <c r="R34" s="790"/>
      <c r="S34" s="790"/>
      <c r="T34" s="790"/>
      <c r="U34" s="790"/>
      <c r="V34" s="790"/>
      <c r="W34" s="790"/>
      <c r="X34" s="790"/>
      <c r="Y34" s="790"/>
      <c r="Z34" s="790"/>
      <c r="AA34" s="54"/>
      <c r="AB34" s="795"/>
      <c r="AC34" s="783"/>
      <c r="AD34" s="783"/>
      <c r="AE34" s="783"/>
      <c r="AF34" s="783"/>
      <c r="AG34" s="783"/>
      <c r="AH34" s="783"/>
      <c r="AI34" s="783"/>
      <c r="AJ34" s="783"/>
      <c r="AK34" s="783"/>
      <c r="AL34" s="783"/>
      <c r="AM34" s="783"/>
      <c r="AN34" s="783"/>
    </row>
    <row r="35" spans="1:40" s="861" customFormat="1" ht="214.5">
      <c r="A35" s="855" t="s">
        <v>1106</v>
      </c>
      <c r="B35" s="856"/>
      <c r="C35" s="856"/>
      <c r="D35" s="856"/>
      <c r="E35" s="856"/>
      <c r="F35" s="856"/>
      <c r="G35" s="855" t="s">
        <v>562</v>
      </c>
      <c r="H35" s="855" t="s">
        <v>1988</v>
      </c>
      <c r="I35" s="807">
        <v>50</v>
      </c>
      <c r="J35" s="807">
        <v>91</v>
      </c>
      <c r="K35" s="139" t="s">
        <v>1229</v>
      </c>
      <c r="L35" s="857" t="s">
        <v>642</v>
      </c>
      <c r="M35" s="359" t="s">
        <v>1838</v>
      </c>
      <c r="N35" s="858" t="s">
        <v>2027</v>
      </c>
      <c r="O35" s="808"/>
      <c r="P35" s="806"/>
      <c r="Q35" s="806"/>
      <c r="R35" s="806"/>
      <c r="S35" s="806"/>
      <c r="T35" s="806"/>
      <c r="U35" s="806"/>
      <c r="V35" s="806"/>
      <c r="W35" s="806"/>
      <c r="X35" s="806"/>
      <c r="Y35" s="806"/>
      <c r="Z35" s="806"/>
      <c r="AA35" s="7" t="s">
        <v>1943</v>
      </c>
      <c r="AB35" s="859" t="s">
        <v>645</v>
      </c>
      <c r="AC35" s="860"/>
      <c r="AD35" s="860"/>
      <c r="AE35" s="860"/>
      <c r="AF35" s="860"/>
      <c r="AG35" s="860"/>
      <c r="AH35" s="860"/>
      <c r="AI35" s="860"/>
      <c r="AJ35" s="860"/>
      <c r="AK35" s="860"/>
      <c r="AL35" s="860"/>
      <c r="AM35" s="860"/>
      <c r="AN35" s="860"/>
    </row>
    <row r="36" spans="1:40" ht="133.5" customHeight="1">
      <c r="A36" s="809" t="s">
        <v>1109</v>
      </c>
      <c r="B36" s="788"/>
      <c r="C36" s="788"/>
      <c r="D36" s="788"/>
      <c r="E36" s="788"/>
      <c r="F36" s="788"/>
      <c r="G36" s="809" t="s">
        <v>562</v>
      </c>
      <c r="H36" s="809" t="s">
        <v>636</v>
      </c>
      <c r="I36" s="62">
        <v>2108.6999999999998</v>
      </c>
      <c r="J36" s="53"/>
      <c r="K36" s="52" t="s">
        <v>637</v>
      </c>
      <c r="L36" s="262" t="s">
        <v>636</v>
      </c>
      <c r="M36" s="292" t="s">
        <v>1838</v>
      </c>
      <c r="N36" s="789"/>
      <c r="O36" s="789"/>
      <c r="P36" s="790"/>
      <c r="Q36" s="790"/>
      <c r="R36" s="790"/>
      <c r="S36" s="790"/>
      <c r="T36" s="790"/>
      <c r="U36" s="790"/>
      <c r="V36" s="790"/>
      <c r="W36" s="790"/>
      <c r="X36" s="790"/>
      <c r="Y36" s="790"/>
      <c r="Z36" s="790"/>
      <c r="AA36" s="52" t="s">
        <v>637</v>
      </c>
      <c r="AB36" s="54" t="s">
        <v>1230</v>
      </c>
      <c r="AC36" s="783"/>
      <c r="AD36" s="783"/>
      <c r="AE36" s="783"/>
      <c r="AF36" s="783"/>
      <c r="AG36" s="783"/>
      <c r="AH36" s="783"/>
      <c r="AI36" s="783"/>
      <c r="AJ36" s="783"/>
      <c r="AK36" s="783"/>
      <c r="AL36" s="783"/>
      <c r="AM36" s="783"/>
      <c r="AN36" s="783"/>
    </row>
    <row r="37" spans="1:40" ht="39.950000000000003" hidden="1" customHeight="1">
      <c r="A37" s="787"/>
      <c r="B37" s="788"/>
      <c r="C37" s="788"/>
      <c r="D37" s="788"/>
      <c r="E37" s="788"/>
      <c r="F37" s="788"/>
      <c r="G37" s="1031"/>
      <c r="H37" s="1032"/>
      <c r="I37" s="807"/>
      <c r="J37" s="808"/>
      <c r="K37" s="539"/>
      <c r="L37" s="539"/>
      <c r="M37" s="539"/>
      <c r="N37" s="808"/>
      <c r="O37" s="808"/>
      <c r="P37" s="806"/>
      <c r="Q37" s="806"/>
      <c r="R37" s="806"/>
      <c r="S37" s="806"/>
      <c r="T37" s="806"/>
      <c r="U37" s="806"/>
      <c r="V37" s="806"/>
      <c r="W37" s="806"/>
      <c r="X37" s="806"/>
      <c r="Y37" s="806"/>
      <c r="Z37" s="806"/>
      <c r="AA37" s="607"/>
      <c r="AB37" s="795"/>
      <c r="AC37" s="783"/>
      <c r="AD37" s="783"/>
      <c r="AE37" s="783"/>
      <c r="AF37" s="783"/>
      <c r="AG37" s="783"/>
      <c r="AH37" s="783"/>
      <c r="AI37" s="783"/>
      <c r="AJ37" s="783"/>
      <c r="AK37" s="783"/>
      <c r="AL37" s="783"/>
      <c r="AM37" s="783"/>
      <c r="AN37" s="783"/>
    </row>
    <row r="38" spans="1:40" s="813" customFormat="1" ht="111.75" hidden="1" customHeight="1">
      <c r="A38" s="787"/>
      <c r="B38" s="788"/>
      <c r="C38" s="788"/>
      <c r="D38" s="788"/>
      <c r="E38" s="788"/>
      <c r="F38" s="788"/>
      <c r="G38" s="814"/>
      <c r="H38" s="814"/>
      <c r="I38" s="817"/>
      <c r="J38" s="817"/>
      <c r="K38" s="816"/>
      <c r="L38" s="816"/>
      <c r="M38" s="517"/>
      <c r="N38" s="808"/>
      <c r="O38" s="808"/>
      <c r="P38" s="806"/>
      <c r="Q38" s="806"/>
      <c r="R38" s="806"/>
      <c r="S38" s="806"/>
      <c r="T38" s="806"/>
      <c r="U38" s="806"/>
      <c r="V38" s="806"/>
      <c r="W38" s="806"/>
      <c r="X38" s="806"/>
      <c r="Y38" s="806"/>
      <c r="Z38" s="806"/>
      <c r="AA38" s="818"/>
      <c r="AB38" s="795"/>
      <c r="AC38" s="783"/>
      <c r="AD38" s="783"/>
      <c r="AE38" s="783"/>
      <c r="AF38" s="783"/>
      <c r="AG38" s="783"/>
      <c r="AH38" s="783"/>
      <c r="AI38" s="783"/>
      <c r="AJ38" s="783"/>
      <c r="AK38" s="783"/>
      <c r="AL38" s="783"/>
      <c r="AM38" s="783"/>
      <c r="AN38" s="783"/>
    </row>
    <row r="39" spans="1:40" s="813" customFormat="1" ht="20.25" hidden="1">
      <c r="A39" s="787"/>
      <c r="B39" s="788"/>
      <c r="C39" s="788"/>
      <c r="D39" s="788"/>
      <c r="E39" s="788"/>
      <c r="F39" s="788"/>
      <c r="G39" s="804"/>
      <c r="H39" s="804"/>
      <c r="I39" s="817"/>
      <c r="J39" s="817"/>
      <c r="K39" s="816"/>
      <c r="L39" s="816"/>
      <c r="M39" s="517"/>
      <c r="N39" s="808"/>
      <c r="O39" s="808"/>
      <c r="P39" s="806"/>
      <c r="Q39" s="806"/>
      <c r="R39" s="806"/>
      <c r="S39" s="806"/>
      <c r="T39" s="806"/>
      <c r="U39" s="806"/>
      <c r="V39" s="806"/>
      <c r="W39" s="806"/>
      <c r="X39" s="806"/>
      <c r="Y39" s="806"/>
      <c r="Z39" s="806"/>
      <c r="AA39" s="818"/>
      <c r="AB39" s="795"/>
      <c r="AC39" s="783"/>
      <c r="AD39" s="783"/>
      <c r="AE39" s="783"/>
      <c r="AF39" s="783"/>
      <c r="AG39" s="783"/>
      <c r="AH39" s="783"/>
      <c r="AI39" s="783"/>
      <c r="AJ39" s="783"/>
      <c r="AK39" s="783"/>
      <c r="AL39" s="783"/>
      <c r="AM39" s="783"/>
      <c r="AN39" s="783"/>
    </row>
    <row r="40" spans="1:40" s="813" customFormat="1" ht="20.25" hidden="1">
      <c r="A40" s="787"/>
      <c r="B40" s="788"/>
      <c r="C40" s="788"/>
      <c r="D40" s="788"/>
      <c r="E40" s="788"/>
      <c r="F40" s="788"/>
      <c r="G40" s="814"/>
      <c r="H40" s="814"/>
      <c r="I40" s="817"/>
      <c r="J40" s="817"/>
      <c r="K40" s="816"/>
      <c r="L40" s="816"/>
      <c r="M40" s="517"/>
      <c r="N40" s="808"/>
      <c r="O40" s="808"/>
      <c r="P40" s="806"/>
      <c r="Q40" s="806"/>
      <c r="R40" s="806"/>
      <c r="S40" s="806"/>
      <c r="T40" s="806"/>
      <c r="U40" s="806"/>
      <c r="V40" s="806"/>
      <c r="W40" s="806"/>
      <c r="X40" s="806"/>
      <c r="Y40" s="806"/>
      <c r="Z40" s="806"/>
      <c r="AA40" s="818"/>
      <c r="AB40" s="795"/>
      <c r="AC40" s="783"/>
      <c r="AD40" s="783"/>
      <c r="AE40" s="783"/>
      <c r="AF40" s="783"/>
      <c r="AG40" s="783"/>
      <c r="AH40" s="783"/>
      <c r="AI40" s="783"/>
      <c r="AJ40" s="783"/>
      <c r="AK40" s="783"/>
      <c r="AL40" s="783"/>
      <c r="AM40" s="783"/>
      <c r="AN40" s="783"/>
    </row>
    <row r="41" spans="1:40" s="813" customFormat="1" ht="20.25" hidden="1">
      <c r="A41" s="787"/>
      <c r="B41" s="788"/>
      <c r="C41" s="788"/>
      <c r="D41" s="788"/>
      <c r="E41" s="788"/>
      <c r="F41" s="788"/>
      <c r="G41" s="814"/>
      <c r="H41" s="814"/>
      <c r="I41" s="817"/>
      <c r="J41" s="817"/>
      <c r="K41" s="816"/>
      <c r="L41" s="816"/>
      <c r="M41" s="517"/>
      <c r="N41" s="808"/>
      <c r="O41" s="808"/>
      <c r="P41" s="806"/>
      <c r="Q41" s="806"/>
      <c r="R41" s="806"/>
      <c r="S41" s="806"/>
      <c r="T41" s="806"/>
      <c r="U41" s="806"/>
      <c r="V41" s="806"/>
      <c r="W41" s="806"/>
      <c r="X41" s="806"/>
      <c r="Y41" s="806"/>
      <c r="Z41" s="806"/>
      <c r="AA41" s="818"/>
      <c r="AB41" s="795"/>
      <c r="AC41" s="783"/>
      <c r="AD41" s="783"/>
      <c r="AE41" s="783"/>
      <c r="AF41" s="783"/>
      <c r="AG41" s="783"/>
      <c r="AH41" s="783"/>
      <c r="AI41" s="783"/>
      <c r="AJ41" s="783"/>
      <c r="AK41" s="783"/>
      <c r="AL41" s="783"/>
      <c r="AM41" s="783"/>
      <c r="AN41" s="783"/>
    </row>
    <row r="42" spans="1:40" s="813" customFormat="1" ht="103.5" hidden="1" customHeight="1">
      <c r="A42" s="787"/>
      <c r="B42" s="788"/>
      <c r="C42" s="788"/>
      <c r="D42" s="788"/>
      <c r="E42" s="788"/>
      <c r="F42" s="788"/>
      <c r="G42" s="804"/>
      <c r="H42" s="804"/>
      <c r="I42" s="817"/>
      <c r="J42" s="817"/>
      <c r="K42" s="816"/>
      <c r="L42" s="816"/>
      <c r="M42" s="517"/>
      <c r="N42" s="808"/>
      <c r="O42" s="808"/>
      <c r="P42" s="806"/>
      <c r="Q42" s="806"/>
      <c r="R42" s="806"/>
      <c r="S42" s="806"/>
      <c r="T42" s="806"/>
      <c r="U42" s="806"/>
      <c r="V42" s="806"/>
      <c r="W42" s="806"/>
      <c r="X42" s="806"/>
      <c r="Y42" s="806"/>
      <c r="Z42" s="806"/>
      <c r="AA42" s="818"/>
      <c r="AB42" s="795"/>
      <c r="AC42" s="783"/>
      <c r="AD42" s="783"/>
      <c r="AE42" s="783"/>
      <c r="AF42" s="783"/>
      <c r="AG42" s="783"/>
      <c r="AH42" s="783"/>
      <c r="AI42" s="783"/>
      <c r="AJ42" s="783"/>
      <c r="AK42" s="783"/>
      <c r="AL42" s="783"/>
      <c r="AM42" s="783"/>
      <c r="AN42" s="783"/>
    </row>
    <row r="43" spans="1:40" s="813" customFormat="1" ht="20.25" hidden="1">
      <c r="A43" s="787"/>
      <c r="B43" s="788"/>
      <c r="C43" s="788"/>
      <c r="D43" s="788"/>
      <c r="E43" s="788"/>
      <c r="F43" s="788"/>
      <c r="G43" s="814"/>
      <c r="H43" s="814"/>
      <c r="I43" s="817"/>
      <c r="J43" s="817"/>
      <c r="K43" s="816"/>
      <c r="L43" s="816"/>
      <c r="M43" s="517"/>
      <c r="N43" s="808"/>
      <c r="O43" s="808"/>
      <c r="P43" s="806"/>
      <c r="Q43" s="806"/>
      <c r="R43" s="806"/>
      <c r="S43" s="806"/>
      <c r="T43" s="806"/>
      <c r="U43" s="806"/>
      <c r="V43" s="806"/>
      <c r="W43" s="806"/>
      <c r="X43" s="806"/>
      <c r="Y43" s="806"/>
      <c r="Z43" s="806"/>
      <c r="AA43" s="818"/>
      <c r="AB43" s="795"/>
      <c r="AC43" s="783"/>
      <c r="AD43" s="783"/>
      <c r="AE43" s="783"/>
      <c r="AF43" s="783"/>
      <c r="AG43" s="783"/>
      <c r="AH43" s="783"/>
      <c r="AI43" s="783"/>
      <c r="AJ43" s="783"/>
      <c r="AK43" s="783"/>
      <c r="AL43" s="783"/>
      <c r="AM43" s="783"/>
      <c r="AN43" s="783"/>
    </row>
    <row r="44" spans="1:40" s="813" customFormat="1" ht="99.95" hidden="1" customHeight="1">
      <c r="A44" s="787"/>
      <c r="B44" s="788"/>
      <c r="C44" s="788"/>
      <c r="D44" s="788"/>
      <c r="E44" s="788"/>
      <c r="F44" s="788"/>
      <c r="G44" s="1029"/>
      <c r="H44" s="1030"/>
      <c r="I44" s="807"/>
      <c r="J44" s="808"/>
      <c r="K44" s="539"/>
      <c r="L44" s="539"/>
      <c r="M44" s="539"/>
      <c r="N44" s="808"/>
      <c r="O44" s="808"/>
      <c r="P44" s="806"/>
      <c r="Q44" s="806"/>
      <c r="R44" s="806"/>
      <c r="S44" s="806"/>
      <c r="T44" s="806"/>
      <c r="U44" s="806"/>
      <c r="V44" s="806"/>
      <c r="W44" s="806"/>
      <c r="X44" s="806"/>
      <c r="Y44" s="806"/>
      <c r="Z44" s="806"/>
      <c r="AA44" s="607"/>
      <c r="AB44" s="795"/>
      <c r="AC44" s="783"/>
      <c r="AD44" s="783"/>
      <c r="AE44" s="783"/>
      <c r="AF44" s="783"/>
      <c r="AG44" s="783"/>
      <c r="AH44" s="783"/>
      <c r="AI44" s="783"/>
      <c r="AJ44" s="783"/>
      <c r="AK44" s="783"/>
      <c r="AL44" s="783"/>
      <c r="AM44" s="783"/>
      <c r="AN44" s="783"/>
    </row>
    <row r="45" spans="1:40" s="813" customFormat="1" ht="20.25" hidden="1">
      <c r="A45" s="787"/>
      <c r="B45" s="788"/>
      <c r="C45" s="788"/>
      <c r="D45" s="788"/>
      <c r="E45" s="788"/>
      <c r="F45" s="788"/>
      <c r="G45" s="837"/>
      <c r="H45" s="781"/>
      <c r="I45" s="553"/>
      <c r="J45" s="553"/>
      <c r="K45" s="517"/>
      <c r="L45" s="517"/>
      <c r="M45" s="517"/>
      <c r="N45" s="808"/>
      <c r="O45" s="808"/>
      <c r="P45" s="806"/>
      <c r="Q45" s="806"/>
      <c r="R45" s="806"/>
      <c r="S45" s="806"/>
      <c r="T45" s="806"/>
      <c r="U45" s="806"/>
      <c r="V45" s="806"/>
      <c r="W45" s="806"/>
      <c r="X45" s="806"/>
      <c r="Y45" s="806"/>
      <c r="Z45" s="806"/>
      <c r="AA45" s="521"/>
      <c r="AB45" s="795"/>
      <c r="AC45" s="783"/>
      <c r="AD45" s="783"/>
      <c r="AE45" s="783"/>
      <c r="AF45" s="783"/>
      <c r="AG45" s="783"/>
      <c r="AH45" s="783"/>
      <c r="AI45" s="783"/>
      <c r="AJ45" s="783"/>
      <c r="AK45" s="783"/>
      <c r="AL45" s="783"/>
      <c r="AM45" s="783"/>
      <c r="AN45" s="783"/>
    </row>
    <row r="46" spans="1:40" s="813" customFormat="1" ht="20.25" hidden="1">
      <c r="A46" s="787"/>
      <c r="B46" s="788"/>
      <c r="C46" s="788"/>
      <c r="D46" s="788"/>
      <c r="E46" s="788"/>
      <c r="F46" s="788"/>
      <c r="G46" s="837"/>
      <c r="H46" s="809"/>
      <c r="I46" s="53"/>
      <c r="J46" s="53"/>
      <c r="K46" s="52"/>
      <c r="L46" s="52"/>
      <c r="M46" s="292"/>
      <c r="N46" s="789"/>
      <c r="O46" s="789"/>
      <c r="P46" s="790"/>
      <c r="Q46" s="790"/>
      <c r="R46" s="790"/>
      <c r="S46" s="790"/>
      <c r="T46" s="790"/>
      <c r="U46" s="790"/>
      <c r="V46" s="790"/>
      <c r="W46" s="790"/>
      <c r="X46" s="790"/>
      <c r="Y46" s="790"/>
      <c r="Z46" s="790"/>
      <c r="AA46" s="54"/>
      <c r="AB46" s="795"/>
      <c r="AC46" s="783"/>
      <c r="AD46" s="783"/>
      <c r="AE46" s="783"/>
      <c r="AF46" s="783"/>
      <c r="AG46" s="783"/>
      <c r="AH46" s="783"/>
      <c r="AI46" s="783"/>
      <c r="AJ46" s="783"/>
      <c r="AK46" s="783"/>
      <c r="AL46" s="783"/>
      <c r="AM46" s="783"/>
      <c r="AN46" s="783"/>
    </row>
    <row r="47" spans="1:40" s="813" customFormat="1" ht="20.25" hidden="1">
      <c r="A47" s="787"/>
      <c r="B47" s="788"/>
      <c r="C47" s="788"/>
      <c r="D47" s="788"/>
      <c r="E47" s="788"/>
      <c r="F47" s="788"/>
      <c r="G47" s="815"/>
      <c r="H47" s="815"/>
      <c r="I47" s="807"/>
      <c r="J47" s="808"/>
      <c r="K47" s="539"/>
      <c r="L47" s="539"/>
      <c r="M47" s="539"/>
      <c r="N47" s="808"/>
      <c r="O47" s="808"/>
      <c r="P47" s="806"/>
      <c r="Q47" s="806"/>
      <c r="R47" s="806"/>
      <c r="S47" s="806"/>
      <c r="T47" s="806"/>
      <c r="U47" s="806"/>
      <c r="V47" s="806"/>
      <c r="W47" s="806"/>
      <c r="X47" s="806"/>
      <c r="Y47" s="806"/>
      <c r="Z47" s="806"/>
      <c r="AA47" s="607"/>
      <c r="AB47" s="795"/>
      <c r="AC47" s="783"/>
      <c r="AD47" s="783"/>
      <c r="AE47" s="783"/>
      <c r="AF47" s="783"/>
      <c r="AG47" s="783"/>
      <c r="AH47" s="783"/>
      <c r="AI47" s="783"/>
      <c r="AJ47" s="783"/>
      <c r="AK47" s="783"/>
      <c r="AL47" s="783"/>
      <c r="AM47" s="783"/>
      <c r="AN47" s="783"/>
    </row>
    <row r="48" spans="1:40" s="813" customFormat="1" ht="20.25" hidden="1">
      <c r="A48" s="787"/>
      <c r="B48" s="788"/>
      <c r="C48" s="788"/>
      <c r="D48" s="788"/>
      <c r="E48" s="788"/>
      <c r="F48" s="788"/>
      <c r="G48" s="815"/>
      <c r="H48" s="815"/>
      <c r="I48" s="807"/>
      <c r="J48" s="808"/>
      <c r="K48" s="539"/>
      <c r="L48" s="539"/>
      <c r="M48" s="539"/>
      <c r="N48" s="808"/>
      <c r="O48" s="808"/>
      <c r="P48" s="806"/>
      <c r="Q48" s="806"/>
      <c r="R48" s="806"/>
      <c r="S48" s="806"/>
      <c r="T48" s="806"/>
      <c r="U48" s="806"/>
      <c r="V48" s="806"/>
      <c r="W48" s="806"/>
      <c r="X48" s="806"/>
      <c r="Y48" s="806"/>
      <c r="Z48" s="806"/>
      <c r="AA48" s="607"/>
      <c r="AB48" s="795"/>
      <c r="AC48" s="783"/>
      <c r="AD48" s="783"/>
      <c r="AE48" s="783"/>
      <c r="AF48" s="783"/>
      <c r="AG48" s="783"/>
      <c r="AH48" s="783"/>
      <c r="AI48" s="783"/>
      <c r="AJ48" s="783"/>
      <c r="AK48" s="783"/>
      <c r="AL48" s="783"/>
      <c r="AM48" s="783"/>
      <c r="AN48" s="783"/>
    </row>
    <row r="49" spans="1:40" s="813" customFormat="1" ht="20.25" hidden="1">
      <c r="A49" s="787"/>
      <c r="B49" s="788"/>
      <c r="C49" s="788"/>
      <c r="D49" s="788"/>
      <c r="E49" s="788"/>
      <c r="F49" s="788"/>
      <c r="G49" s="815"/>
      <c r="H49" s="815"/>
      <c r="I49" s="807"/>
      <c r="J49" s="808"/>
      <c r="K49" s="539"/>
      <c r="L49" s="539"/>
      <c r="M49" s="539"/>
      <c r="N49" s="808"/>
      <c r="O49" s="808"/>
      <c r="P49" s="806"/>
      <c r="Q49" s="806"/>
      <c r="R49" s="806"/>
      <c r="S49" s="806"/>
      <c r="T49" s="806"/>
      <c r="U49" s="806"/>
      <c r="V49" s="806"/>
      <c r="W49" s="806"/>
      <c r="X49" s="806"/>
      <c r="Y49" s="806"/>
      <c r="Z49" s="806"/>
      <c r="AA49" s="607"/>
      <c r="AB49" s="795"/>
      <c r="AC49" s="783"/>
      <c r="AD49" s="783"/>
      <c r="AE49" s="783"/>
      <c r="AF49" s="783"/>
      <c r="AG49" s="783"/>
      <c r="AH49" s="783"/>
      <c r="AI49" s="783"/>
      <c r="AJ49" s="783"/>
      <c r="AK49" s="783"/>
      <c r="AL49" s="783"/>
      <c r="AM49" s="783"/>
      <c r="AN49" s="783"/>
    </row>
    <row r="50" spans="1:40" s="813" customFormat="1" ht="20.25" hidden="1">
      <c r="A50" s="787"/>
      <c r="B50" s="788"/>
      <c r="C50" s="788"/>
      <c r="D50" s="788"/>
      <c r="E50" s="788"/>
      <c r="F50" s="788"/>
      <c r="G50" s="815"/>
      <c r="H50" s="815"/>
      <c r="I50" s="807"/>
      <c r="J50" s="808"/>
      <c r="K50" s="539"/>
      <c r="L50" s="539"/>
      <c r="M50" s="539"/>
      <c r="N50" s="808"/>
      <c r="O50" s="808"/>
      <c r="P50" s="806"/>
      <c r="Q50" s="806"/>
      <c r="R50" s="806"/>
      <c r="S50" s="806"/>
      <c r="T50" s="806"/>
      <c r="U50" s="806"/>
      <c r="V50" s="806"/>
      <c r="W50" s="806"/>
      <c r="X50" s="806"/>
      <c r="Y50" s="806"/>
      <c r="Z50" s="806"/>
      <c r="AA50" s="607"/>
      <c r="AB50" s="795"/>
      <c r="AC50" s="783"/>
      <c r="AD50" s="783"/>
      <c r="AE50" s="783"/>
      <c r="AF50" s="783"/>
      <c r="AG50" s="783"/>
      <c r="AH50" s="783"/>
      <c r="AI50" s="783"/>
      <c r="AJ50" s="783"/>
      <c r="AK50" s="783"/>
      <c r="AL50" s="783"/>
      <c r="AM50" s="783"/>
      <c r="AN50" s="783"/>
    </row>
    <row r="51" spans="1:40" s="813" customFormat="1" ht="20.25" hidden="1">
      <c r="A51" s="787"/>
      <c r="B51" s="788"/>
      <c r="C51" s="788"/>
      <c r="D51" s="788"/>
      <c r="E51" s="788"/>
      <c r="F51" s="788"/>
      <c r="G51" s="815"/>
      <c r="H51" s="815"/>
      <c r="I51" s="807"/>
      <c r="J51" s="808"/>
      <c r="K51" s="539"/>
      <c r="L51" s="539"/>
      <c r="M51" s="539"/>
      <c r="N51" s="808"/>
      <c r="O51" s="808"/>
      <c r="P51" s="806"/>
      <c r="Q51" s="806"/>
      <c r="R51" s="806"/>
      <c r="S51" s="806"/>
      <c r="T51" s="806"/>
      <c r="U51" s="806"/>
      <c r="V51" s="806"/>
      <c r="W51" s="806"/>
      <c r="X51" s="806"/>
      <c r="Y51" s="806"/>
      <c r="Z51" s="806"/>
      <c r="AA51" s="607"/>
      <c r="AB51" s="795"/>
      <c r="AC51" s="783"/>
      <c r="AD51" s="783"/>
      <c r="AE51" s="783"/>
      <c r="AF51" s="783"/>
      <c r="AG51" s="783"/>
      <c r="AH51" s="783"/>
      <c r="AI51" s="783"/>
      <c r="AJ51" s="783"/>
      <c r="AK51" s="783"/>
      <c r="AL51" s="783"/>
      <c r="AM51" s="783"/>
      <c r="AN51" s="783"/>
    </row>
    <row r="52" spans="1:40" s="813" customFormat="1" ht="20.25" hidden="1">
      <c r="A52" s="787"/>
      <c r="B52" s="788"/>
      <c r="C52" s="788"/>
      <c r="D52" s="788"/>
      <c r="E52" s="788"/>
      <c r="F52" s="788"/>
      <c r="G52" s="815"/>
      <c r="H52" s="815"/>
      <c r="I52" s="807"/>
      <c r="J52" s="808"/>
      <c r="K52" s="539"/>
      <c r="L52" s="539"/>
      <c r="M52" s="539"/>
      <c r="N52" s="808"/>
      <c r="O52" s="808"/>
      <c r="P52" s="806"/>
      <c r="Q52" s="806"/>
      <c r="R52" s="806"/>
      <c r="S52" s="806"/>
      <c r="T52" s="806"/>
      <c r="U52" s="806"/>
      <c r="V52" s="806"/>
      <c r="W52" s="806"/>
      <c r="X52" s="806"/>
      <c r="Y52" s="806"/>
      <c r="Z52" s="806"/>
      <c r="AA52" s="607"/>
      <c r="AB52" s="795"/>
      <c r="AC52" s="783"/>
      <c r="AD52" s="783"/>
      <c r="AE52" s="783"/>
      <c r="AF52" s="783"/>
      <c r="AG52" s="783"/>
      <c r="AH52" s="783"/>
      <c r="AI52" s="783"/>
      <c r="AJ52" s="783"/>
      <c r="AK52" s="783"/>
      <c r="AL52" s="783"/>
      <c r="AM52" s="783"/>
      <c r="AN52" s="783"/>
    </row>
    <row r="53" spans="1:40" s="813" customFormat="1" ht="20.25" hidden="1">
      <c r="A53" s="787"/>
      <c r="B53" s="788"/>
      <c r="C53" s="788"/>
      <c r="D53" s="788"/>
      <c r="E53" s="788"/>
      <c r="F53" s="788"/>
      <c r="G53" s="815"/>
      <c r="H53" s="815"/>
      <c r="I53" s="807"/>
      <c r="J53" s="808"/>
      <c r="K53" s="539"/>
      <c r="L53" s="539"/>
      <c r="M53" s="539"/>
      <c r="N53" s="808"/>
      <c r="O53" s="808"/>
      <c r="P53" s="806"/>
      <c r="Q53" s="806"/>
      <c r="R53" s="806"/>
      <c r="S53" s="806"/>
      <c r="T53" s="806"/>
      <c r="U53" s="806"/>
      <c r="V53" s="806"/>
      <c r="W53" s="806"/>
      <c r="X53" s="806"/>
      <c r="Y53" s="806"/>
      <c r="Z53" s="806"/>
      <c r="AA53" s="607"/>
      <c r="AB53" s="795"/>
      <c r="AC53" s="783"/>
      <c r="AD53" s="783"/>
      <c r="AE53" s="783"/>
      <c r="AF53" s="783"/>
      <c r="AG53" s="783"/>
      <c r="AH53" s="783"/>
      <c r="AI53" s="783"/>
      <c r="AJ53" s="783"/>
      <c r="AK53" s="783"/>
      <c r="AL53" s="783"/>
      <c r="AM53" s="783"/>
      <c r="AN53" s="783"/>
    </row>
    <row r="54" spans="1:40" s="813" customFormat="1" ht="20.25" hidden="1">
      <c r="A54" s="787"/>
      <c r="B54" s="788"/>
      <c r="C54" s="788"/>
      <c r="D54" s="788"/>
      <c r="E54" s="788"/>
      <c r="F54" s="788"/>
      <c r="G54" s="815"/>
      <c r="H54" s="815"/>
      <c r="I54" s="807"/>
      <c r="J54" s="808"/>
      <c r="K54" s="539"/>
      <c r="L54" s="539"/>
      <c r="M54" s="539"/>
      <c r="N54" s="808"/>
      <c r="O54" s="808"/>
      <c r="P54" s="806"/>
      <c r="Q54" s="806"/>
      <c r="R54" s="806"/>
      <c r="S54" s="806"/>
      <c r="T54" s="806"/>
      <c r="U54" s="806"/>
      <c r="V54" s="806"/>
      <c r="W54" s="806"/>
      <c r="X54" s="806"/>
      <c r="Y54" s="806"/>
      <c r="Z54" s="806"/>
      <c r="AA54" s="607"/>
      <c r="AB54" s="795"/>
      <c r="AC54" s="783"/>
      <c r="AD54" s="783"/>
      <c r="AE54" s="783"/>
      <c r="AF54" s="783"/>
      <c r="AG54" s="783"/>
      <c r="AH54" s="783"/>
      <c r="AI54" s="783"/>
      <c r="AJ54" s="783"/>
      <c r="AK54" s="783"/>
      <c r="AL54" s="783"/>
      <c r="AM54" s="783"/>
      <c r="AN54" s="783"/>
    </row>
    <row r="55" spans="1:40" s="813" customFormat="1" ht="20.25" hidden="1">
      <c r="A55" s="787"/>
      <c r="B55" s="788"/>
      <c r="C55" s="788"/>
      <c r="D55" s="788"/>
      <c r="E55" s="788"/>
      <c r="F55" s="788"/>
      <c r="G55" s="815"/>
      <c r="H55" s="815"/>
      <c r="I55" s="807"/>
      <c r="J55" s="808"/>
      <c r="K55" s="539"/>
      <c r="L55" s="539"/>
      <c r="M55" s="539"/>
      <c r="N55" s="808"/>
      <c r="O55" s="808"/>
      <c r="P55" s="806"/>
      <c r="Q55" s="806"/>
      <c r="R55" s="806"/>
      <c r="S55" s="806"/>
      <c r="T55" s="806"/>
      <c r="U55" s="806"/>
      <c r="V55" s="806"/>
      <c r="W55" s="806"/>
      <c r="X55" s="806"/>
      <c r="Y55" s="806"/>
      <c r="Z55" s="806"/>
      <c r="AA55" s="607"/>
      <c r="AB55" s="795"/>
      <c r="AC55" s="783"/>
      <c r="AD55" s="783"/>
      <c r="AE55" s="783"/>
      <c r="AF55" s="783"/>
      <c r="AG55" s="783"/>
      <c r="AH55" s="783"/>
      <c r="AI55" s="783"/>
      <c r="AJ55" s="783"/>
      <c r="AK55" s="783"/>
      <c r="AL55" s="783"/>
      <c r="AM55" s="783"/>
      <c r="AN55" s="783"/>
    </row>
    <row r="56" spans="1:40" ht="31.5" hidden="1">
      <c r="A56" s="791"/>
      <c r="B56" s="792"/>
      <c r="C56" s="792"/>
      <c r="D56" s="792"/>
      <c r="E56" s="792"/>
      <c r="F56" s="792"/>
      <c r="G56" s="792"/>
      <c r="H56" s="793"/>
      <c r="I56" s="794"/>
      <c r="J56" s="794"/>
      <c r="K56" s="794"/>
      <c r="L56" s="794"/>
      <c r="M56" s="794"/>
      <c r="N56" s="794"/>
      <c r="O56" s="793"/>
      <c r="P56" s="795"/>
      <c r="Q56" s="795"/>
      <c r="R56" s="795"/>
      <c r="S56" s="795"/>
      <c r="T56" s="795" t="s">
        <v>1983</v>
      </c>
      <c r="U56" s="795"/>
      <c r="V56" s="795"/>
      <c r="W56" s="795"/>
      <c r="X56" s="795"/>
      <c r="Y56" s="795"/>
      <c r="Z56" s="795"/>
      <c r="AA56" s="795"/>
      <c r="AB56" s="795"/>
      <c r="AC56" s="783"/>
      <c r="AD56" s="783"/>
      <c r="AE56" s="783"/>
      <c r="AF56" s="783"/>
      <c r="AG56" s="783"/>
      <c r="AH56" s="783"/>
      <c r="AI56" s="783"/>
      <c r="AJ56" s="783"/>
      <c r="AK56" s="783"/>
      <c r="AL56" s="783"/>
      <c r="AM56" s="783"/>
      <c r="AN56" s="783"/>
    </row>
    <row r="57" spans="1:40" ht="31.5" hidden="1">
      <c r="A57" s="791"/>
      <c r="B57" s="792"/>
      <c r="C57" s="792"/>
      <c r="D57" s="792"/>
      <c r="E57" s="792"/>
      <c r="F57" s="792"/>
      <c r="G57" s="792"/>
      <c r="H57" s="793"/>
      <c r="I57" s="794"/>
      <c r="J57" s="794"/>
      <c r="K57" s="794"/>
      <c r="L57" s="794"/>
      <c r="M57" s="794"/>
      <c r="N57" s="794"/>
      <c r="O57" s="793"/>
      <c r="P57" s="795"/>
      <c r="Q57" s="795"/>
      <c r="R57" s="795"/>
      <c r="S57" s="795"/>
      <c r="T57" s="795"/>
      <c r="U57" s="795"/>
      <c r="V57" s="795" t="s">
        <v>1983</v>
      </c>
      <c r="W57" s="795"/>
      <c r="X57" s="795"/>
      <c r="Y57" s="795"/>
      <c r="Z57" s="795"/>
      <c r="AA57" s="795"/>
      <c r="AB57" s="795"/>
      <c r="AC57" s="783"/>
      <c r="AD57" s="783"/>
      <c r="AE57" s="783"/>
      <c r="AF57" s="783"/>
      <c r="AG57" s="783"/>
      <c r="AH57" s="783"/>
      <c r="AI57" s="783"/>
      <c r="AJ57" s="783"/>
      <c r="AK57" s="783"/>
      <c r="AL57" s="783"/>
      <c r="AM57" s="783"/>
      <c r="AN57" s="783"/>
    </row>
    <row r="58" spans="1:40" s="813" customFormat="1" ht="18.75" hidden="1">
      <c r="A58" s="791"/>
      <c r="B58" s="792"/>
      <c r="C58" s="792"/>
      <c r="D58" s="792"/>
      <c r="E58" s="792"/>
      <c r="F58" s="792"/>
      <c r="G58" s="792"/>
      <c r="H58" s="793"/>
      <c r="I58" s="794"/>
      <c r="J58" s="794"/>
      <c r="K58" s="794"/>
      <c r="L58" s="794"/>
      <c r="M58" s="794"/>
      <c r="N58" s="794"/>
      <c r="O58" s="793"/>
      <c r="P58" s="795"/>
      <c r="Q58" s="795"/>
      <c r="R58" s="795"/>
      <c r="S58" s="795"/>
      <c r="T58" s="795"/>
      <c r="U58" s="795"/>
      <c r="V58" s="795"/>
      <c r="W58" s="795"/>
      <c r="X58" s="795"/>
      <c r="Y58" s="795"/>
      <c r="Z58" s="795"/>
      <c r="AA58" s="795"/>
      <c r="AB58" s="795"/>
      <c r="AC58" s="783"/>
      <c r="AD58" s="783"/>
      <c r="AE58" s="783"/>
      <c r="AF58" s="783"/>
      <c r="AG58" s="783"/>
      <c r="AH58" s="783"/>
      <c r="AI58" s="783"/>
      <c r="AJ58" s="783"/>
      <c r="AK58" s="783"/>
      <c r="AL58" s="783"/>
      <c r="AM58" s="783"/>
      <c r="AN58" s="783"/>
    </row>
    <row r="59" spans="1:40" s="813" customFormat="1" ht="18.75" hidden="1">
      <c r="A59" s="791"/>
      <c r="B59" s="792"/>
      <c r="C59" s="792"/>
      <c r="D59" s="792"/>
      <c r="E59" s="792"/>
      <c r="F59" s="792"/>
      <c r="G59" s="792"/>
      <c r="H59" s="793"/>
      <c r="I59" s="794"/>
      <c r="J59" s="794"/>
      <c r="K59" s="794"/>
      <c r="L59" s="794"/>
      <c r="M59" s="794"/>
      <c r="N59" s="794"/>
      <c r="O59" s="793"/>
      <c r="P59" s="795"/>
      <c r="Q59" s="795"/>
      <c r="R59" s="795"/>
      <c r="S59" s="795"/>
      <c r="T59" s="795"/>
      <c r="U59" s="795"/>
      <c r="V59" s="795"/>
      <c r="W59" s="795"/>
      <c r="X59" s="795"/>
      <c r="Y59" s="795"/>
      <c r="Z59" s="795"/>
      <c r="AA59" s="795"/>
      <c r="AB59" s="795"/>
      <c r="AC59" s="783"/>
      <c r="AD59" s="783"/>
      <c r="AE59" s="783"/>
      <c r="AF59" s="783"/>
      <c r="AG59" s="783"/>
      <c r="AH59" s="783"/>
      <c r="AI59" s="783"/>
      <c r="AJ59" s="783"/>
      <c r="AK59" s="783"/>
      <c r="AL59" s="783"/>
      <c r="AM59" s="783"/>
      <c r="AN59" s="783"/>
    </row>
    <row r="60" spans="1:40" s="813" customFormat="1" ht="18.75" hidden="1">
      <c r="A60" s="791"/>
      <c r="B60" s="792"/>
      <c r="C60" s="792"/>
      <c r="D60" s="792"/>
      <c r="E60" s="792"/>
      <c r="F60" s="792"/>
      <c r="G60" s="792"/>
      <c r="H60" s="793"/>
      <c r="I60" s="794"/>
      <c r="J60" s="794"/>
      <c r="K60" s="794"/>
      <c r="L60" s="794"/>
      <c r="M60" s="794"/>
      <c r="N60" s="794"/>
      <c r="O60" s="793"/>
      <c r="P60" s="795"/>
      <c r="Q60" s="795"/>
      <c r="R60" s="795"/>
      <c r="S60" s="795"/>
      <c r="T60" s="795"/>
      <c r="U60" s="795"/>
      <c r="V60" s="795"/>
      <c r="W60" s="795"/>
      <c r="X60" s="795"/>
      <c r="Y60" s="795"/>
      <c r="Z60" s="795"/>
      <c r="AA60" s="795"/>
      <c r="AB60" s="795"/>
      <c r="AC60" s="783"/>
      <c r="AD60" s="783"/>
      <c r="AE60" s="783"/>
      <c r="AF60" s="783"/>
      <c r="AG60" s="783"/>
      <c r="AH60" s="783"/>
      <c r="AI60" s="783"/>
      <c r="AJ60" s="783"/>
      <c r="AK60" s="783"/>
      <c r="AL60" s="783"/>
      <c r="AM60" s="783"/>
      <c r="AN60" s="783"/>
    </row>
    <row r="61" spans="1:40" s="813" customFormat="1" ht="18.75" hidden="1">
      <c r="A61" s="791"/>
      <c r="B61" s="792"/>
      <c r="C61" s="792"/>
      <c r="D61" s="792"/>
      <c r="E61" s="792"/>
      <c r="F61" s="792"/>
      <c r="G61" s="792"/>
      <c r="H61" s="793"/>
      <c r="I61" s="794"/>
      <c r="J61" s="794"/>
      <c r="K61" s="794"/>
      <c r="L61" s="794"/>
      <c r="M61" s="794"/>
      <c r="N61" s="794"/>
      <c r="O61" s="793"/>
      <c r="P61" s="795"/>
      <c r="Q61" s="795"/>
      <c r="R61" s="795"/>
      <c r="S61" s="795"/>
      <c r="T61" s="795"/>
      <c r="U61" s="795"/>
      <c r="V61" s="795"/>
      <c r="W61" s="795"/>
      <c r="X61" s="795"/>
      <c r="Y61" s="795"/>
      <c r="Z61" s="795"/>
      <c r="AA61" s="795"/>
      <c r="AB61" s="795"/>
      <c r="AC61" s="783"/>
      <c r="AD61" s="783"/>
      <c r="AE61" s="783"/>
      <c r="AF61" s="783"/>
      <c r="AG61" s="783"/>
      <c r="AH61" s="783"/>
      <c r="AI61" s="783"/>
      <c r="AJ61" s="783"/>
      <c r="AK61" s="783"/>
      <c r="AL61" s="783"/>
      <c r="AM61" s="783"/>
      <c r="AN61" s="783"/>
    </row>
    <row r="62" spans="1:40" s="813" customFormat="1" ht="18.75" hidden="1">
      <c r="A62" s="791"/>
      <c r="B62" s="792"/>
      <c r="C62" s="792"/>
      <c r="D62" s="792"/>
      <c r="E62" s="792"/>
      <c r="F62" s="792"/>
      <c r="G62" s="792"/>
      <c r="H62" s="793"/>
      <c r="I62" s="794"/>
      <c r="J62" s="794"/>
      <c r="K62" s="794"/>
      <c r="L62" s="794"/>
      <c r="M62" s="794"/>
      <c r="N62" s="794"/>
      <c r="O62" s="793"/>
      <c r="P62" s="795"/>
      <c r="Q62" s="795"/>
      <c r="R62" s="795"/>
      <c r="S62" s="795"/>
      <c r="T62" s="795"/>
      <c r="U62" s="795"/>
      <c r="V62" s="795"/>
      <c r="W62" s="795"/>
      <c r="X62" s="795"/>
      <c r="Y62" s="795"/>
      <c r="Z62" s="795"/>
      <c r="AA62" s="795"/>
      <c r="AB62" s="795"/>
      <c r="AC62" s="783"/>
      <c r="AD62" s="783"/>
      <c r="AE62" s="783"/>
      <c r="AF62" s="783"/>
      <c r="AG62" s="783"/>
      <c r="AH62" s="783"/>
      <c r="AI62" s="783"/>
      <c r="AJ62" s="783"/>
      <c r="AK62" s="783"/>
      <c r="AL62" s="783"/>
      <c r="AM62" s="783"/>
      <c r="AN62" s="783"/>
    </row>
    <row r="63" spans="1:40" s="813" customFormat="1" ht="18.75" hidden="1">
      <c r="A63" s="791"/>
      <c r="B63" s="792"/>
      <c r="C63" s="792"/>
      <c r="D63" s="792"/>
      <c r="E63" s="792"/>
      <c r="F63" s="792"/>
      <c r="G63" s="792"/>
      <c r="H63" s="793"/>
      <c r="I63" s="794"/>
      <c r="J63" s="794"/>
      <c r="K63" s="794"/>
      <c r="L63" s="794"/>
      <c r="M63" s="794"/>
      <c r="N63" s="794"/>
      <c r="O63" s="793"/>
      <c r="P63" s="795"/>
      <c r="Q63" s="795"/>
      <c r="R63" s="795"/>
      <c r="S63" s="795"/>
      <c r="T63" s="795"/>
      <c r="U63" s="795"/>
      <c r="V63" s="795"/>
      <c r="W63" s="795"/>
      <c r="X63" s="795"/>
      <c r="Y63" s="795"/>
      <c r="Z63" s="795"/>
      <c r="AA63" s="795"/>
      <c r="AB63" s="795"/>
      <c r="AC63" s="783"/>
      <c r="AD63" s="783"/>
      <c r="AE63" s="783"/>
      <c r="AF63" s="783"/>
      <c r="AG63" s="783"/>
      <c r="AH63" s="783"/>
      <c r="AI63" s="783"/>
      <c r="AJ63" s="783"/>
      <c r="AK63" s="783"/>
      <c r="AL63" s="783"/>
      <c r="AM63" s="783"/>
      <c r="AN63" s="783"/>
    </row>
    <row r="64" spans="1:40" s="813" customFormat="1" ht="18.75" hidden="1">
      <c r="A64" s="791"/>
      <c r="B64" s="792"/>
      <c r="C64" s="792"/>
      <c r="D64" s="792"/>
      <c r="E64" s="792"/>
      <c r="F64" s="792"/>
      <c r="G64" s="792"/>
      <c r="H64" s="793"/>
      <c r="I64" s="794"/>
      <c r="J64" s="794"/>
      <c r="K64" s="794"/>
      <c r="L64" s="794"/>
      <c r="M64" s="794"/>
      <c r="N64" s="794"/>
      <c r="O64" s="793"/>
      <c r="P64" s="795"/>
      <c r="Q64" s="795"/>
      <c r="R64" s="795"/>
      <c r="S64" s="795"/>
      <c r="T64" s="795"/>
      <c r="U64" s="795"/>
      <c r="V64" s="795"/>
      <c r="W64" s="795"/>
      <c r="X64" s="795"/>
      <c r="Y64" s="795"/>
      <c r="Z64" s="795"/>
      <c r="AA64" s="795"/>
      <c r="AB64" s="795"/>
      <c r="AC64" s="783"/>
      <c r="AD64" s="783"/>
      <c r="AE64" s="783"/>
      <c r="AF64" s="783"/>
      <c r="AG64" s="783"/>
      <c r="AH64" s="783"/>
      <c r="AI64" s="783"/>
      <c r="AJ64" s="783"/>
      <c r="AK64" s="783"/>
      <c r="AL64" s="783"/>
      <c r="AM64" s="783"/>
      <c r="AN64" s="783"/>
    </row>
    <row r="65" spans="1:40" s="813" customFormat="1" ht="18.75" hidden="1">
      <c r="A65" s="791"/>
      <c r="B65" s="792"/>
      <c r="C65" s="792"/>
      <c r="D65" s="792"/>
      <c r="E65" s="792"/>
      <c r="F65" s="792"/>
      <c r="G65" s="792"/>
      <c r="H65" s="793"/>
      <c r="I65" s="794"/>
      <c r="J65" s="794"/>
      <c r="K65" s="794"/>
      <c r="L65" s="794"/>
      <c r="M65" s="794"/>
      <c r="N65" s="794"/>
      <c r="O65" s="793"/>
      <c r="P65" s="795"/>
      <c r="Q65" s="795"/>
      <c r="R65" s="795"/>
      <c r="S65" s="795"/>
      <c r="T65" s="795"/>
      <c r="U65" s="795"/>
      <c r="V65" s="795"/>
      <c r="W65" s="795"/>
      <c r="X65" s="795"/>
      <c r="Y65" s="795"/>
      <c r="Z65" s="795"/>
      <c r="AA65" s="795"/>
      <c r="AB65" s="795"/>
      <c r="AC65" s="783"/>
      <c r="AD65" s="783"/>
      <c r="AE65" s="783"/>
      <c r="AF65" s="783"/>
      <c r="AG65" s="783"/>
      <c r="AH65" s="783"/>
      <c r="AI65" s="783"/>
      <c r="AJ65" s="783"/>
      <c r="AK65" s="783"/>
      <c r="AL65" s="783"/>
      <c r="AM65" s="783"/>
      <c r="AN65" s="783"/>
    </row>
    <row r="66" spans="1:40" s="813" customFormat="1" ht="18.75" hidden="1">
      <c r="A66" s="791"/>
      <c r="B66" s="792"/>
      <c r="C66" s="792"/>
      <c r="D66" s="792"/>
      <c r="E66" s="792"/>
      <c r="F66" s="792"/>
      <c r="G66" s="792"/>
      <c r="H66" s="793"/>
      <c r="I66" s="794"/>
      <c r="J66" s="794"/>
      <c r="K66" s="794"/>
      <c r="L66" s="794"/>
      <c r="M66" s="794"/>
      <c r="N66" s="794"/>
      <c r="O66" s="793"/>
      <c r="P66" s="795"/>
      <c r="Q66" s="795"/>
      <c r="R66" s="795"/>
      <c r="S66" s="795"/>
      <c r="T66" s="795"/>
      <c r="U66" s="795"/>
      <c r="V66" s="795"/>
      <c r="W66" s="795"/>
      <c r="X66" s="795"/>
      <c r="Y66" s="795"/>
      <c r="Z66" s="795"/>
      <c r="AA66" s="795"/>
      <c r="AB66" s="795"/>
      <c r="AC66" s="783"/>
      <c r="AD66" s="783"/>
      <c r="AE66" s="783"/>
      <c r="AF66" s="783"/>
      <c r="AG66" s="783"/>
      <c r="AH66" s="783"/>
      <c r="AI66" s="783"/>
      <c r="AJ66" s="783"/>
      <c r="AK66" s="783"/>
      <c r="AL66" s="783"/>
      <c r="AM66" s="783"/>
      <c r="AN66" s="783"/>
    </row>
    <row r="67" spans="1:40" s="813" customFormat="1" ht="18.75" hidden="1">
      <c r="A67" s="791"/>
      <c r="B67" s="792"/>
      <c r="C67" s="792"/>
      <c r="D67" s="792"/>
      <c r="E67" s="792"/>
      <c r="F67" s="792"/>
      <c r="G67" s="792"/>
      <c r="H67" s="793"/>
      <c r="I67" s="794"/>
      <c r="J67" s="794"/>
      <c r="K67" s="794"/>
      <c r="L67" s="794"/>
      <c r="M67" s="794"/>
      <c r="N67" s="794"/>
      <c r="O67" s="793"/>
      <c r="P67" s="795"/>
      <c r="Q67" s="795"/>
      <c r="R67" s="795"/>
      <c r="S67" s="795"/>
      <c r="T67" s="795"/>
      <c r="U67" s="795"/>
      <c r="V67" s="795"/>
      <c r="W67" s="795"/>
      <c r="X67" s="795"/>
      <c r="Y67" s="795"/>
      <c r="Z67" s="795"/>
      <c r="AA67" s="795"/>
      <c r="AB67" s="795"/>
      <c r="AC67" s="783"/>
      <c r="AD67" s="783"/>
      <c r="AE67" s="783"/>
      <c r="AF67" s="783"/>
      <c r="AG67" s="783"/>
      <c r="AH67" s="783"/>
      <c r="AI67" s="783"/>
      <c r="AJ67" s="783"/>
      <c r="AK67" s="783"/>
      <c r="AL67" s="783"/>
      <c r="AM67" s="783"/>
      <c r="AN67" s="783"/>
    </row>
    <row r="68" spans="1:40" s="813" customFormat="1" ht="18.75" hidden="1">
      <c r="A68" s="791"/>
      <c r="B68" s="792"/>
      <c r="C68" s="792"/>
      <c r="D68" s="792"/>
      <c r="E68" s="792"/>
      <c r="F68" s="792"/>
      <c r="G68" s="792"/>
      <c r="H68" s="793"/>
      <c r="I68" s="794"/>
      <c r="J68" s="794"/>
      <c r="K68" s="794"/>
      <c r="L68" s="794"/>
      <c r="M68" s="794"/>
      <c r="N68" s="794"/>
      <c r="O68" s="793"/>
      <c r="P68" s="795"/>
      <c r="Q68" s="795"/>
      <c r="R68" s="795"/>
      <c r="S68" s="795"/>
      <c r="T68" s="795"/>
      <c r="U68" s="795"/>
      <c r="V68" s="795"/>
      <c r="W68" s="795"/>
      <c r="X68" s="795"/>
      <c r="Y68" s="795"/>
      <c r="Z68" s="795"/>
      <c r="AA68" s="795"/>
      <c r="AB68" s="795"/>
      <c r="AC68" s="783"/>
      <c r="AD68" s="783"/>
      <c r="AE68" s="783"/>
      <c r="AF68" s="783"/>
      <c r="AG68" s="783"/>
      <c r="AH68" s="783"/>
      <c r="AI68" s="783"/>
      <c r="AJ68" s="783"/>
      <c r="AK68" s="783"/>
      <c r="AL68" s="783"/>
      <c r="AM68" s="783"/>
      <c r="AN68" s="783"/>
    </row>
    <row r="69" spans="1:40" s="813" customFormat="1" ht="18.75" hidden="1">
      <c r="A69" s="791"/>
      <c r="B69" s="792"/>
      <c r="C69" s="792"/>
      <c r="D69" s="792"/>
      <c r="E69" s="792"/>
      <c r="F69" s="792"/>
      <c r="G69" s="792"/>
      <c r="H69" s="793"/>
      <c r="I69" s="794"/>
      <c r="J69" s="794"/>
      <c r="K69" s="794"/>
      <c r="L69" s="794"/>
      <c r="M69" s="794"/>
      <c r="N69" s="794"/>
      <c r="O69" s="793"/>
      <c r="P69" s="795"/>
      <c r="Q69" s="795"/>
      <c r="R69" s="795"/>
      <c r="S69" s="795"/>
      <c r="T69" s="795"/>
      <c r="U69" s="795"/>
      <c r="V69" s="795"/>
      <c r="W69" s="795"/>
      <c r="X69" s="795"/>
      <c r="Y69" s="795"/>
      <c r="Z69" s="795"/>
      <c r="AA69" s="795"/>
      <c r="AB69" s="795"/>
      <c r="AC69" s="783"/>
      <c r="AD69" s="783"/>
      <c r="AE69" s="783"/>
      <c r="AF69" s="783"/>
      <c r="AG69" s="783"/>
      <c r="AH69" s="783"/>
      <c r="AI69" s="783"/>
      <c r="AJ69" s="783"/>
      <c r="AK69" s="783"/>
      <c r="AL69" s="783"/>
      <c r="AM69" s="783"/>
      <c r="AN69" s="783"/>
    </row>
    <row r="70" spans="1:40" s="813" customFormat="1" ht="18.75" hidden="1">
      <c r="A70" s="791"/>
      <c r="B70" s="792"/>
      <c r="C70" s="792"/>
      <c r="D70" s="792"/>
      <c r="E70" s="792"/>
      <c r="F70" s="792"/>
      <c r="G70" s="792"/>
      <c r="H70" s="793"/>
      <c r="I70" s="794"/>
      <c r="J70" s="794"/>
      <c r="K70" s="794"/>
      <c r="L70" s="794"/>
      <c r="M70" s="794"/>
      <c r="N70" s="794"/>
      <c r="O70" s="793"/>
      <c r="P70" s="795"/>
      <c r="Q70" s="795"/>
      <c r="R70" s="795"/>
      <c r="S70" s="795"/>
      <c r="T70" s="795"/>
      <c r="U70" s="795"/>
      <c r="V70" s="795"/>
      <c r="W70" s="795"/>
      <c r="X70" s="795"/>
      <c r="Y70" s="795"/>
      <c r="Z70" s="795"/>
      <c r="AA70" s="795"/>
      <c r="AB70" s="795"/>
      <c r="AC70" s="783"/>
      <c r="AD70" s="783"/>
      <c r="AE70" s="783"/>
      <c r="AF70" s="783"/>
      <c r="AG70" s="783"/>
      <c r="AH70" s="783"/>
      <c r="AI70" s="783"/>
      <c r="AJ70" s="783"/>
      <c r="AK70" s="783"/>
      <c r="AL70" s="783"/>
      <c r="AM70" s="783"/>
      <c r="AN70" s="783"/>
    </row>
    <row r="71" spans="1:40" s="813" customFormat="1" ht="18.75" hidden="1">
      <c r="A71" s="791"/>
      <c r="B71" s="792"/>
      <c r="C71" s="792"/>
      <c r="D71" s="792"/>
      <c r="E71" s="792"/>
      <c r="F71" s="792"/>
      <c r="G71" s="792"/>
      <c r="H71" s="793"/>
      <c r="I71" s="794"/>
      <c r="J71" s="794"/>
      <c r="K71" s="794"/>
      <c r="L71" s="794"/>
      <c r="M71" s="794"/>
      <c r="N71" s="794"/>
      <c r="O71" s="793"/>
      <c r="P71" s="795"/>
      <c r="Q71" s="795"/>
      <c r="R71" s="795"/>
      <c r="S71" s="795"/>
      <c r="T71" s="795"/>
      <c r="U71" s="795"/>
      <c r="V71" s="795"/>
      <c r="W71" s="795"/>
      <c r="X71" s="795"/>
      <c r="Y71" s="795"/>
      <c r="Z71" s="795"/>
      <c r="AA71" s="795"/>
      <c r="AB71" s="795"/>
      <c r="AC71" s="783"/>
      <c r="AD71" s="783"/>
      <c r="AE71" s="783"/>
      <c r="AF71" s="783"/>
      <c r="AG71" s="783"/>
      <c r="AH71" s="783"/>
      <c r="AI71" s="783"/>
      <c r="AJ71" s="783"/>
      <c r="AK71" s="783"/>
      <c r="AL71" s="783"/>
      <c r="AM71" s="783"/>
      <c r="AN71" s="783"/>
    </row>
    <row r="72" spans="1:40" ht="18.75" hidden="1">
      <c r="A72" s="791"/>
      <c r="B72" s="792"/>
      <c r="C72" s="792"/>
      <c r="D72" s="792"/>
      <c r="E72" s="792"/>
      <c r="F72" s="792"/>
      <c r="G72" s="792"/>
      <c r="H72" s="793"/>
      <c r="I72" s="794"/>
      <c r="J72" s="794"/>
      <c r="K72" s="794"/>
      <c r="L72" s="794"/>
      <c r="M72" s="794"/>
      <c r="N72" s="794"/>
      <c r="O72" s="793"/>
      <c r="P72" s="795"/>
      <c r="Q72" s="795"/>
      <c r="R72" s="795"/>
      <c r="S72" s="795"/>
      <c r="T72" s="795"/>
      <c r="U72" s="795"/>
      <c r="V72" s="795"/>
      <c r="W72" s="795"/>
      <c r="X72" s="795"/>
      <c r="Y72" s="795"/>
      <c r="Z72" s="795"/>
      <c r="AA72" s="795"/>
      <c r="AB72" s="795"/>
      <c r="AC72" s="783"/>
      <c r="AD72" s="783"/>
      <c r="AE72" s="783"/>
      <c r="AF72" s="783"/>
      <c r="AG72" s="783"/>
      <c r="AH72" s="783"/>
      <c r="AI72" s="783"/>
      <c r="AJ72" s="783"/>
      <c r="AK72" s="783"/>
      <c r="AL72" s="783"/>
      <c r="AM72" s="783"/>
      <c r="AN72" s="783"/>
    </row>
    <row r="73" spans="1:40" ht="15.75" hidden="1">
      <c r="A73" s="796"/>
      <c r="B73" s="790"/>
      <c r="C73" s="790"/>
      <c r="D73" s="790"/>
      <c r="E73" s="790"/>
      <c r="F73" s="790"/>
      <c r="G73" s="790"/>
      <c r="H73" s="795"/>
      <c r="I73" s="797"/>
      <c r="J73" s="797"/>
      <c r="K73" s="797"/>
      <c r="L73" s="797"/>
      <c r="M73" s="797"/>
      <c r="N73" s="797"/>
      <c r="O73" s="795"/>
      <c r="P73" s="795"/>
      <c r="Q73" s="795"/>
      <c r="R73" s="795"/>
      <c r="S73" s="795"/>
      <c r="T73" s="795"/>
      <c r="U73" s="795"/>
      <c r="V73" s="795"/>
      <c r="W73" s="795"/>
      <c r="X73" s="795"/>
      <c r="Y73" s="795"/>
      <c r="Z73" s="795"/>
      <c r="AA73" s="795"/>
      <c r="AB73" s="795"/>
      <c r="AC73" s="783"/>
      <c r="AD73" s="783"/>
      <c r="AE73" s="783"/>
      <c r="AF73" s="783"/>
      <c r="AG73" s="783"/>
      <c r="AH73" s="783"/>
      <c r="AI73" s="783"/>
      <c r="AJ73" s="783"/>
      <c r="AK73" s="783"/>
      <c r="AL73" s="783"/>
      <c r="AM73" s="783"/>
      <c r="AN73" s="783"/>
    </row>
  </sheetData>
  <mergeCells count="39">
    <mergeCell ref="A5:AB5"/>
    <mergeCell ref="P8:P9"/>
    <mergeCell ref="O8:O9"/>
    <mergeCell ref="N8:N9"/>
    <mergeCell ref="M8:M9"/>
    <mergeCell ref="L8:L9"/>
    <mergeCell ref="K8:K9"/>
    <mergeCell ref="I7:I9"/>
    <mergeCell ref="J7:J9"/>
    <mergeCell ref="H7:H9"/>
    <mergeCell ref="A7:A9"/>
    <mergeCell ref="K7:M7"/>
    <mergeCell ref="AA8:AB8"/>
    <mergeCell ref="N7:AB7"/>
    <mergeCell ref="Z8:Z9"/>
    <mergeCell ref="Y8:Y9"/>
    <mergeCell ref="X8:X9"/>
    <mergeCell ref="W8:W9"/>
    <mergeCell ref="V8:V9"/>
    <mergeCell ref="G44:H44"/>
    <mergeCell ref="G37:H37"/>
    <mergeCell ref="G34:H34"/>
    <mergeCell ref="G13:H13"/>
    <mergeCell ref="G17:H17"/>
    <mergeCell ref="U8:U9"/>
    <mergeCell ref="G10:H10"/>
    <mergeCell ref="T8:T9"/>
    <mergeCell ref="S8:S9"/>
    <mergeCell ref="R8:R9"/>
    <mergeCell ref="G11:H11"/>
    <mergeCell ref="G24:H24"/>
    <mergeCell ref="G27:H27"/>
    <mergeCell ref="A1:O2"/>
    <mergeCell ref="P1:Z1"/>
    <mergeCell ref="P2:Z2"/>
    <mergeCell ref="A4:AB4"/>
    <mergeCell ref="C7:F7"/>
    <mergeCell ref="Q8:Q9"/>
    <mergeCell ref="G7:G9"/>
  </mergeCells>
  <pageMargins left="0.23622047244094491" right="0.23622047244094491" top="0.74803149606299213" bottom="0.74803149606299213" header="0.31496062992125984" footer="0.31496062992125984"/>
  <pageSetup paperSize="9" scale="4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R375"/>
  <sheetViews>
    <sheetView topLeftCell="B19" zoomScale="60" zoomScaleNormal="60" zoomScaleSheetLayoutView="70" workbookViewId="0">
      <selection activeCell="E20" sqref="E20"/>
    </sheetView>
  </sheetViews>
  <sheetFormatPr defaultRowHeight="140.25" customHeight="1"/>
  <cols>
    <col min="1" max="1" width="7.85546875" style="176" hidden="1" customWidth="1"/>
    <col min="2" max="2" width="7.28515625" style="215" customWidth="1"/>
    <col min="3" max="3" width="22" style="215" customWidth="1"/>
    <col min="4" max="4" width="33.85546875" style="215" hidden="1" customWidth="1"/>
    <col min="5" max="5" width="18" style="215" customWidth="1"/>
    <col min="6" max="6" width="17.5703125" style="211" customWidth="1"/>
    <col min="7" max="7" width="7.28515625" style="211" customWidth="1"/>
    <col min="8" max="8" width="15.140625" style="212" bestFit="1" customWidth="1"/>
    <col min="9" max="9" width="14.85546875" style="216" bestFit="1" customWidth="1"/>
    <col min="10" max="10" width="13.7109375" style="217" customWidth="1"/>
    <col min="11" max="11" width="13.42578125" style="217" customWidth="1"/>
    <col min="12" max="12" width="14" style="217" hidden="1" customWidth="1"/>
    <col min="13" max="13" width="12.5703125" style="217" hidden="1" customWidth="1"/>
    <col min="14" max="14" width="13" style="217" customWidth="1"/>
    <col min="15" max="15" width="12" style="217" bestFit="1" customWidth="1"/>
    <col min="16" max="16" width="14" style="217" hidden="1" customWidth="1"/>
    <col min="17" max="17" width="11.28515625" style="217" hidden="1" customWidth="1"/>
    <col min="18" max="18" width="8.28515625" style="218" customWidth="1"/>
    <col min="19" max="19" width="15.140625" style="219" customWidth="1"/>
    <col min="20" max="20" width="16.140625" style="219" customWidth="1"/>
    <col min="21" max="21" width="16" style="219" customWidth="1"/>
    <col min="22" max="22" width="11.85546875" style="219" hidden="1" customWidth="1"/>
    <col min="23" max="23" width="9.140625" style="219" hidden="1" customWidth="1"/>
    <col min="24" max="24" width="11.28515625" style="219" hidden="1" customWidth="1"/>
    <col min="25" max="30" width="16" style="219" hidden="1" customWidth="1"/>
    <col min="31" max="31" width="19.5703125" style="214" customWidth="1"/>
    <col min="32" max="32" width="12.85546875" style="176" customWidth="1"/>
    <col min="33" max="33" width="11" style="176" customWidth="1"/>
    <col min="34" max="34" width="9.85546875" style="176" customWidth="1"/>
    <col min="35" max="35" width="8.85546875" style="176" customWidth="1"/>
    <col min="36" max="36" width="13.7109375" style="176" customWidth="1"/>
    <col min="37" max="37" width="10.7109375" style="176" customWidth="1"/>
    <col min="38" max="38" width="27.140625" style="176" hidden="1" customWidth="1"/>
    <col min="39" max="40" width="22.7109375" style="176" hidden="1" customWidth="1"/>
    <col min="41" max="43" width="16.140625" style="176" hidden="1" customWidth="1"/>
    <col min="44" max="44" width="15.7109375" style="176" hidden="1" customWidth="1"/>
    <col min="45" max="45" width="17.7109375" style="176" hidden="1" customWidth="1"/>
    <col min="46" max="46" width="16.140625" style="176" hidden="1" customWidth="1"/>
    <col min="47" max="47" width="16.5703125" style="176" hidden="1" customWidth="1"/>
    <col min="48" max="48" width="14.42578125" style="176" hidden="1" customWidth="1"/>
    <col min="49" max="49" width="15" style="176" hidden="1" customWidth="1"/>
    <col min="50" max="50" width="20.85546875" style="176" hidden="1" customWidth="1"/>
    <col min="51" max="51" width="25.140625" style="176" hidden="1" customWidth="1"/>
    <col min="52" max="52" width="19.140625" style="176" hidden="1" customWidth="1"/>
    <col min="53" max="54" width="12.5703125" style="176" hidden="1" customWidth="1"/>
    <col min="55" max="55" width="16.42578125" style="176" customWidth="1"/>
    <col min="56" max="60" width="12.5703125" style="176" customWidth="1"/>
    <col min="61" max="61" width="36.5703125" style="176" customWidth="1"/>
    <col min="62" max="62" width="1.140625" style="176" customWidth="1"/>
    <col min="63" max="63" width="55.7109375" style="176" customWidth="1"/>
    <col min="64" max="64" width="27.5703125" style="176" customWidth="1"/>
    <col min="65" max="65" width="46.85546875" style="176" customWidth="1"/>
    <col min="66" max="66" width="45.5703125" style="176" bestFit="1" customWidth="1"/>
    <col min="67" max="69" width="12.5703125" style="176" customWidth="1"/>
    <col min="70" max="70" width="12.5703125" style="176" hidden="1" customWidth="1"/>
    <col min="71" max="71" width="14.28515625" style="176" customWidth="1"/>
    <col min="72" max="75" width="34.5703125" style="176" customWidth="1"/>
    <col min="76" max="16384" width="9.140625" style="176"/>
  </cols>
  <sheetData>
    <row r="1" spans="1:70" s="153" customFormat="1" ht="18.75">
      <c r="B1" s="923" t="s">
        <v>1394</v>
      </c>
      <c r="C1" s="923"/>
      <c r="D1" s="923"/>
      <c r="E1" s="923"/>
      <c r="F1" s="923"/>
      <c r="G1" s="154"/>
      <c r="H1" s="231"/>
      <c r="I1" s="231"/>
      <c r="J1" s="154"/>
      <c r="K1" s="154"/>
      <c r="L1" s="154"/>
      <c r="M1" s="154"/>
      <c r="N1" s="154"/>
      <c r="O1" s="154"/>
      <c r="P1" s="154"/>
      <c r="Q1" s="154"/>
      <c r="R1" s="155"/>
      <c r="S1" s="922"/>
      <c r="T1" s="922"/>
      <c r="U1" s="154"/>
      <c r="V1" s="154"/>
      <c r="W1" s="154"/>
      <c r="X1" s="154"/>
      <c r="Y1" s="154"/>
      <c r="Z1" s="154"/>
      <c r="AA1" s="154"/>
      <c r="AB1" s="154"/>
      <c r="AC1" s="154"/>
      <c r="AD1" s="154"/>
      <c r="AE1" s="154"/>
      <c r="AF1" s="154"/>
      <c r="AG1" s="154"/>
      <c r="AH1" s="154"/>
      <c r="AI1" s="154"/>
      <c r="AJ1" s="924" t="s">
        <v>1583</v>
      </c>
      <c r="AK1" s="924"/>
      <c r="AM1" s="154"/>
      <c r="AN1" s="154"/>
      <c r="AO1" s="154"/>
      <c r="AP1" s="156"/>
      <c r="AQ1" s="156"/>
      <c r="AR1" s="156"/>
      <c r="AV1" s="922"/>
      <c r="AW1" s="922"/>
      <c r="AX1" s="233" t="s">
        <v>1491</v>
      </c>
      <c r="AY1" s="233"/>
    </row>
    <row r="2" spans="1:70" s="153" customFormat="1" ht="19.5" customHeight="1">
      <c r="B2" s="157"/>
      <c r="C2" s="157"/>
      <c r="D2" s="157"/>
      <c r="E2" s="157"/>
      <c r="F2" s="157"/>
      <c r="G2" s="157"/>
      <c r="H2" s="158"/>
      <c r="I2" s="158"/>
      <c r="J2" s="157"/>
      <c r="K2" s="157"/>
      <c r="L2" s="157"/>
      <c r="M2" s="157"/>
      <c r="N2" s="157"/>
      <c r="O2" s="157"/>
      <c r="P2" s="157"/>
      <c r="Q2" s="157"/>
      <c r="R2" s="157"/>
      <c r="S2" s="159"/>
      <c r="AF2" s="160"/>
      <c r="AG2" s="160"/>
      <c r="AH2" s="160"/>
      <c r="AI2" s="160"/>
      <c r="AJ2" s="160"/>
    </row>
    <row r="3" spans="1:70" s="153" customFormat="1" ht="22.5" customHeight="1">
      <c r="B3" s="888" t="s">
        <v>1494</v>
      </c>
      <c r="C3" s="888"/>
      <c r="D3" s="888"/>
      <c r="E3" s="888"/>
      <c r="F3" s="888"/>
      <c r="G3" s="888"/>
      <c r="H3" s="888"/>
      <c r="I3" s="888"/>
      <c r="J3" s="888"/>
      <c r="K3" s="888"/>
      <c r="L3" s="888"/>
      <c r="M3" s="888"/>
      <c r="N3" s="888"/>
      <c r="O3" s="888"/>
      <c r="P3" s="888"/>
      <c r="Q3" s="888"/>
      <c r="R3" s="888"/>
      <c r="S3" s="888"/>
      <c r="T3" s="888"/>
      <c r="U3" s="888"/>
      <c r="V3" s="888"/>
      <c r="W3" s="888"/>
      <c r="X3" s="888"/>
      <c r="Y3" s="888"/>
      <c r="Z3" s="888"/>
      <c r="AA3" s="888"/>
      <c r="AB3" s="888"/>
      <c r="AC3" s="888"/>
      <c r="AD3" s="888"/>
      <c r="AE3" s="888"/>
      <c r="AF3" s="888"/>
      <c r="AG3" s="888"/>
      <c r="AH3" s="888"/>
      <c r="AI3" s="888"/>
      <c r="AJ3" s="888"/>
      <c r="AK3" s="888"/>
      <c r="AL3" s="888"/>
      <c r="AM3" s="888"/>
      <c r="AN3" s="888"/>
      <c r="AO3" s="888"/>
      <c r="AP3" s="888"/>
      <c r="AQ3" s="888"/>
      <c r="AR3" s="888"/>
      <c r="AS3" s="888"/>
      <c r="AT3" s="888"/>
      <c r="AU3" s="888"/>
      <c r="AV3" s="888"/>
      <c r="AW3" s="888"/>
      <c r="AX3" s="888"/>
      <c r="AY3" s="234"/>
    </row>
    <row r="4" spans="1:70" s="153" customFormat="1" ht="22.5" customHeight="1">
      <c r="B4" s="887" t="s">
        <v>0</v>
      </c>
      <c r="C4" s="887"/>
      <c r="D4" s="887"/>
      <c r="E4" s="887"/>
      <c r="F4" s="887"/>
      <c r="G4" s="887"/>
      <c r="H4" s="887"/>
      <c r="I4" s="887"/>
      <c r="J4" s="887"/>
      <c r="K4" s="887"/>
      <c r="L4" s="887"/>
      <c r="M4" s="887"/>
      <c r="N4" s="887"/>
      <c r="O4" s="887"/>
      <c r="P4" s="887"/>
      <c r="Q4" s="887"/>
      <c r="R4" s="887"/>
      <c r="S4" s="887"/>
      <c r="T4" s="887"/>
      <c r="U4" s="887"/>
      <c r="V4" s="887"/>
      <c r="W4" s="887"/>
      <c r="X4" s="887"/>
      <c r="Y4" s="887"/>
      <c r="Z4" s="887"/>
      <c r="AA4" s="887"/>
      <c r="AB4" s="887"/>
      <c r="AC4" s="887"/>
      <c r="AD4" s="887"/>
      <c r="AE4" s="887"/>
      <c r="AF4" s="887"/>
      <c r="AG4" s="887"/>
      <c r="AH4" s="887"/>
      <c r="AI4" s="887"/>
      <c r="AJ4" s="887"/>
      <c r="AK4" s="887"/>
      <c r="AL4" s="887"/>
      <c r="AM4" s="887"/>
      <c r="AN4" s="887"/>
      <c r="AO4" s="887"/>
      <c r="AP4" s="887"/>
      <c r="AQ4" s="887"/>
      <c r="AR4" s="887"/>
      <c r="AS4" s="887"/>
      <c r="AT4" s="887"/>
      <c r="AU4" s="887"/>
      <c r="AV4" s="887"/>
      <c r="AW4" s="887"/>
      <c r="AX4" s="887"/>
      <c r="AY4" s="235"/>
    </row>
    <row r="5" spans="1:70" s="153" customFormat="1" ht="29.25" customHeight="1">
      <c r="B5" s="921" t="s">
        <v>1749</v>
      </c>
      <c r="C5" s="921"/>
      <c r="D5" s="921"/>
      <c r="E5" s="921"/>
      <c r="F5" s="921"/>
      <c r="G5" s="921"/>
      <c r="H5" s="921"/>
      <c r="I5" s="921"/>
      <c r="J5" s="921"/>
      <c r="K5" s="921"/>
      <c r="L5" s="921"/>
      <c r="M5" s="921"/>
      <c r="N5" s="921"/>
      <c r="O5" s="921"/>
      <c r="P5" s="921"/>
      <c r="Q5" s="921"/>
      <c r="R5" s="921"/>
      <c r="S5" s="921"/>
      <c r="T5" s="921"/>
      <c r="U5" s="921"/>
      <c r="V5" s="921"/>
      <c r="W5" s="921"/>
      <c r="X5" s="921"/>
      <c r="Y5" s="921"/>
      <c r="Z5" s="921"/>
      <c r="AA5" s="921"/>
      <c r="AB5" s="921"/>
      <c r="AC5" s="921"/>
      <c r="AD5" s="921"/>
      <c r="AE5" s="921"/>
      <c r="AF5" s="921"/>
      <c r="AG5" s="921"/>
      <c r="AH5" s="921"/>
      <c r="AI5" s="921"/>
      <c r="AJ5" s="921"/>
      <c r="AK5" s="921"/>
      <c r="AL5" s="921"/>
      <c r="AM5" s="921"/>
      <c r="AN5" s="921"/>
      <c r="AO5" s="921"/>
      <c r="AP5" s="921"/>
      <c r="AQ5" s="921"/>
      <c r="AR5" s="921"/>
      <c r="AS5" s="921"/>
      <c r="AT5" s="921"/>
      <c r="AU5" s="921"/>
      <c r="AV5" s="921"/>
      <c r="AW5" s="921"/>
      <c r="AX5" s="921"/>
      <c r="AY5" s="161"/>
    </row>
    <row r="6" spans="1:70" s="153" customFormat="1" ht="16.5">
      <c r="B6" s="925"/>
      <c r="C6" s="925"/>
      <c r="D6" s="925"/>
      <c r="E6" s="925"/>
      <c r="F6" s="925"/>
      <c r="G6" s="925"/>
      <c r="H6" s="925"/>
      <c r="I6" s="925"/>
      <c r="J6" s="925"/>
      <c r="K6" s="925"/>
      <c r="L6" s="925"/>
      <c r="M6" s="925"/>
      <c r="N6" s="925"/>
      <c r="O6" s="925"/>
      <c r="P6" s="925"/>
      <c r="Q6" s="925"/>
      <c r="R6" s="925"/>
      <c r="S6" s="925"/>
      <c r="T6" s="925"/>
      <c r="U6" s="925"/>
      <c r="V6" s="925"/>
      <c r="W6" s="925"/>
      <c r="X6" s="925"/>
      <c r="Y6" s="925"/>
      <c r="Z6" s="925"/>
      <c r="AA6" s="925"/>
      <c r="AB6" s="925"/>
      <c r="AC6" s="925"/>
      <c r="AD6" s="925"/>
      <c r="AE6" s="925"/>
      <c r="AF6" s="925"/>
      <c r="AG6" s="925"/>
      <c r="AH6" s="925"/>
      <c r="AI6" s="925"/>
      <c r="AJ6" s="925"/>
      <c r="AK6" s="925"/>
      <c r="AL6" s="925"/>
      <c r="AX6" s="233"/>
    </row>
    <row r="7" spans="1:70" s="152" customFormat="1" ht="27.75" customHeight="1">
      <c r="B7" s="926" t="s">
        <v>1</v>
      </c>
      <c r="C7" s="926" t="s">
        <v>1530</v>
      </c>
      <c r="D7" s="926" t="s">
        <v>3</v>
      </c>
      <c r="E7" s="926" t="s">
        <v>1572</v>
      </c>
      <c r="F7" s="926" t="s">
        <v>4</v>
      </c>
      <c r="G7" s="926" t="s">
        <v>1586</v>
      </c>
      <c r="H7" s="927" t="s">
        <v>6</v>
      </c>
      <c r="I7" s="927"/>
      <c r="J7" s="928" t="s">
        <v>1531</v>
      </c>
      <c r="K7" s="928"/>
      <c r="L7" s="928"/>
      <c r="M7" s="928"/>
      <c r="N7" s="928"/>
      <c r="O7" s="928"/>
      <c r="P7" s="928"/>
      <c r="Q7" s="928"/>
      <c r="R7" s="928"/>
      <c r="S7" s="928"/>
      <c r="T7" s="928"/>
      <c r="U7" s="926" t="s">
        <v>8</v>
      </c>
      <c r="V7" s="926" t="s">
        <v>9</v>
      </c>
      <c r="W7" s="926"/>
      <c r="X7" s="926"/>
      <c r="Y7" s="293"/>
      <c r="Z7" s="293"/>
      <c r="AA7" s="293"/>
      <c r="AB7" s="293"/>
      <c r="AC7" s="293"/>
      <c r="AD7" s="293"/>
      <c r="AE7" s="926" t="s">
        <v>10</v>
      </c>
      <c r="AF7" s="926" t="s">
        <v>1582</v>
      </c>
      <c r="AG7" s="926"/>
      <c r="AH7" s="926"/>
      <c r="AI7" s="926"/>
      <c r="AJ7" s="926"/>
      <c r="AK7" s="926"/>
      <c r="AL7" s="926" t="s">
        <v>12</v>
      </c>
      <c r="AM7" s="926" t="s">
        <v>13</v>
      </c>
      <c r="AN7" s="926" t="s">
        <v>14</v>
      </c>
      <c r="AO7" s="926" t="s">
        <v>15</v>
      </c>
      <c r="AP7" s="926" t="s">
        <v>16</v>
      </c>
      <c r="AQ7" s="926" t="s">
        <v>17</v>
      </c>
      <c r="AR7" s="926" t="s">
        <v>18</v>
      </c>
      <c r="AS7" s="926"/>
      <c r="AT7" s="926"/>
      <c r="AU7" s="926"/>
      <c r="AV7" s="926"/>
      <c r="AW7" s="926"/>
      <c r="AX7" s="926" t="s">
        <v>19</v>
      </c>
      <c r="AY7" s="294"/>
      <c r="AZ7" s="929"/>
      <c r="BL7" s="926" t="s">
        <v>1289</v>
      </c>
    </row>
    <row r="8" spans="1:70" s="152" customFormat="1" ht="24" customHeight="1">
      <c r="B8" s="926"/>
      <c r="C8" s="926"/>
      <c r="D8" s="926"/>
      <c r="E8" s="926"/>
      <c r="F8" s="926"/>
      <c r="G8" s="926"/>
      <c r="H8" s="927" t="s">
        <v>20</v>
      </c>
      <c r="I8" s="927" t="s">
        <v>21</v>
      </c>
      <c r="J8" s="928"/>
      <c r="K8" s="928"/>
      <c r="L8" s="928"/>
      <c r="M8" s="928"/>
      <c r="N8" s="928"/>
      <c r="O8" s="928"/>
      <c r="P8" s="928"/>
      <c r="Q8" s="928"/>
      <c r="R8" s="928"/>
      <c r="S8" s="928"/>
      <c r="T8" s="928"/>
      <c r="U8" s="926"/>
      <c r="V8" s="293" t="s">
        <v>22</v>
      </c>
      <c r="W8" s="293" t="s">
        <v>23</v>
      </c>
      <c r="X8" s="293" t="s">
        <v>24</v>
      </c>
      <c r="Y8" s="293"/>
      <c r="Z8" s="293"/>
      <c r="AA8" s="293"/>
      <c r="AB8" s="293"/>
      <c r="AC8" s="293"/>
      <c r="AD8" s="293"/>
      <c r="AE8" s="926"/>
      <c r="AF8" s="926" t="s">
        <v>25</v>
      </c>
      <c r="AG8" s="926" t="s">
        <v>26</v>
      </c>
      <c r="AH8" s="926" t="s">
        <v>27</v>
      </c>
      <c r="AI8" s="926" t="s">
        <v>28</v>
      </c>
      <c r="AJ8" s="926" t="s">
        <v>29</v>
      </c>
      <c r="AK8" s="926" t="s">
        <v>1588</v>
      </c>
      <c r="AL8" s="926"/>
      <c r="AM8" s="926"/>
      <c r="AN8" s="926"/>
      <c r="AO8" s="926"/>
      <c r="AP8" s="926"/>
      <c r="AQ8" s="926"/>
      <c r="AR8" s="926" t="s">
        <v>31</v>
      </c>
      <c r="AS8" s="926" t="s">
        <v>32</v>
      </c>
      <c r="AT8" s="926" t="s">
        <v>33</v>
      </c>
      <c r="AU8" s="926" t="s">
        <v>34</v>
      </c>
      <c r="AV8" s="926" t="s">
        <v>35</v>
      </c>
      <c r="AW8" s="926" t="s">
        <v>36</v>
      </c>
      <c r="AX8" s="926"/>
      <c r="AY8" s="294"/>
      <c r="AZ8" s="929"/>
      <c r="BL8" s="926"/>
    </row>
    <row r="9" spans="1:70" s="152" customFormat="1" ht="47.25" customHeight="1">
      <c r="B9" s="926"/>
      <c r="C9" s="926"/>
      <c r="D9" s="926"/>
      <c r="E9" s="926"/>
      <c r="F9" s="926"/>
      <c r="G9" s="926"/>
      <c r="H9" s="927"/>
      <c r="I9" s="927"/>
      <c r="J9" s="928" t="s">
        <v>1571</v>
      </c>
      <c r="K9" s="928"/>
      <c r="L9" s="358"/>
      <c r="M9" s="358"/>
      <c r="N9" s="928" t="s">
        <v>1495</v>
      </c>
      <c r="O9" s="928"/>
      <c r="P9" s="358"/>
      <c r="Q9" s="358"/>
      <c r="R9" s="928" t="s">
        <v>1496</v>
      </c>
      <c r="S9" s="928"/>
      <c r="T9" s="928"/>
      <c r="U9" s="926"/>
      <c r="V9" s="293"/>
      <c r="W9" s="293"/>
      <c r="X9" s="293"/>
      <c r="Y9" s="293"/>
      <c r="Z9" s="293"/>
      <c r="AA9" s="293"/>
      <c r="AB9" s="293"/>
      <c r="AC9" s="293"/>
      <c r="AD9" s="293"/>
      <c r="AE9" s="926"/>
      <c r="AF9" s="926"/>
      <c r="AG9" s="926"/>
      <c r="AH9" s="926"/>
      <c r="AI9" s="926"/>
      <c r="AJ9" s="926"/>
      <c r="AK9" s="926"/>
      <c r="AL9" s="926"/>
      <c r="AM9" s="926"/>
      <c r="AN9" s="926"/>
      <c r="AO9" s="926"/>
      <c r="AP9" s="926"/>
      <c r="AQ9" s="926"/>
      <c r="AR9" s="926"/>
      <c r="AS9" s="926"/>
      <c r="AT9" s="926"/>
      <c r="AU9" s="926"/>
      <c r="AV9" s="926"/>
      <c r="AW9" s="926"/>
      <c r="AX9" s="926"/>
      <c r="AY9" s="294"/>
      <c r="AZ9" s="929"/>
      <c r="BL9" s="293"/>
    </row>
    <row r="10" spans="1:70" s="152" customFormat="1" ht="190.5" customHeight="1">
      <c r="B10" s="926"/>
      <c r="C10" s="926"/>
      <c r="D10" s="926"/>
      <c r="E10" s="926"/>
      <c r="F10" s="926"/>
      <c r="G10" s="926"/>
      <c r="H10" s="927"/>
      <c r="I10" s="927"/>
      <c r="J10" s="358" t="s">
        <v>37</v>
      </c>
      <c r="K10" s="358" t="s">
        <v>38</v>
      </c>
      <c r="L10" s="358"/>
      <c r="M10" s="358"/>
      <c r="N10" s="358" t="s">
        <v>37</v>
      </c>
      <c r="O10" s="358" t="s">
        <v>38</v>
      </c>
      <c r="P10" s="358" t="s">
        <v>37</v>
      </c>
      <c r="Q10" s="358" t="s">
        <v>38</v>
      </c>
      <c r="R10" s="358" t="s">
        <v>1587</v>
      </c>
      <c r="S10" s="358" t="s">
        <v>37</v>
      </c>
      <c r="T10" s="358" t="s">
        <v>38</v>
      </c>
      <c r="U10" s="926"/>
      <c r="V10" s="293"/>
      <c r="W10" s="293"/>
      <c r="X10" s="293"/>
      <c r="Y10" s="293"/>
      <c r="Z10" s="293"/>
      <c r="AA10" s="293"/>
      <c r="AB10" s="293"/>
      <c r="AC10" s="293"/>
      <c r="AD10" s="293"/>
      <c r="AE10" s="926"/>
      <c r="AF10" s="926"/>
      <c r="AG10" s="926"/>
      <c r="AH10" s="926"/>
      <c r="AI10" s="926"/>
      <c r="AJ10" s="926"/>
      <c r="AK10" s="926"/>
      <c r="AL10" s="926"/>
      <c r="AM10" s="926"/>
      <c r="AN10" s="926"/>
      <c r="AO10" s="926"/>
      <c r="AP10" s="926"/>
      <c r="AQ10" s="926"/>
      <c r="AR10" s="926"/>
      <c r="AS10" s="926" t="s">
        <v>39</v>
      </c>
      <c r="AT10" s="926" t="s">
        <v>39</v>
      </c>
      <c r="AU10" s="926" t="s">
        <v>39</v>
      </c>
      <c r="AV10" s="926"/>
      <c r="AW10" s="926"/>
      <c r="AX10" s="926"/>
      <c r="AY10" s="294"/>
      <c r="AZ10" s="929"/>
      <c r="BB10" s="152" t="s">
        <v>40</v>
      </c>
      <c r="BJ10" s="152">
        <f>214-13-2-11-14-10</f>
        <v>164</v>
      </c>
      <c r="BL10" s="293"/>
      <c r="BR10" s="152">
        <f>1+11+16+7+179</f>
        <v>214</v>
      </c>
    </row>
    <row r="11" spans="1:70" s="295" customFormat="1" ht="29.25" customHeight="1">
      <c r="B11" s="162">
        <v>1</v>
      </c>
      <c r="C11" s="162">
        <v>2</v>
      </c>
      <c r="D11" s="163"/>
      <c r="E11" s="162" t="s">
        <v>1560</v>
      </c>
      <c r="F11" s="162">
        <v>3</v>
      </c>
      <c r="G11" s="162" t="s">
        <v>41</v>
      </c>
      <c r="H11" s="164" t="s">
        <v>42</v>
      </c>
      <c r="I11" s="164" t="s">
        <v>43</v>
      </c>
      <c r="J11" s="162">
        <v>6</v>
      </c>
      <c r="K11" s="162">
        <v>7</v>
      </c>
      <c r="L11" s="162"/>
      <c r="M11" s="162"/>
      <c r="N11" s="162">
        <v>8</v>
      </c>
      <c r="O11" s="162">
        <v>9</v>
      </c>
      <c r="P11" s="162">
        <v>10</v>
      </c>
      <c r="Q11" s="162">
        <v>11</v>
      </c>
      <c r="R11" s="162" t="s">
        <v>1573</v>
      </c>
      <c r="S11" s="162">
        <v>10</v>
      </c>
      <c r="T11" s="162">
        <v>11</v>
      </c>
      <c r="U11" s="162">
        <v>12</v>
      </c>
      <c r="V11" s="162"/>
      <c r="W11" s="162"/>
      <c r="X11" s="162"/>
      <c r="Y11" s="162"/>
      <c r="Z11" s="162"/>
      <c r="AA11" s="162"/>
      <c r="AB11" s="162"/>
      <c r="AC11" s="162"/>
      <c r="AD11" s="162"/>
      <c r="AE11" s="162">
        <v>13</v>
      </c>
      <c r="AF11" s="162">
        <v>14</v>
      </c>
      <c r="AG11" s="162">
        <v>15</v>
      </c>
      <c r="AH11" s="162">
        <v>16</v>
      </c>
      <c r="AI11" s="162">
        <v>17</v>
      </c>
      <c r="AJ11" s="162">
        <v>18</v>
      </c>
      <c r="AK11" s="162">
        <v>19</v>
      </c>
      <c r="AL11" s="162" t="s">
        <v>44</v>
      </c>
      <c r="AM11" s="292">
        <v>23</v>
      </c>
      <c r="AN11" s="292"/>
      <c r="AO11" s="292">
        <v>24</v>
      </c>
      <c r="AP11" s="292"/>
      <c r="AQ11" s="292">
        <v>25</v>
      </c>
      <c r="AR11" s="292">
        <v>26</v>
      </c>
      <c r="AS11" s="292">
        <v>27</v>
      </c>
      <c r="AT11" s="292">
        <v>27</v>
      </c>
      <c r="AU11" s="292">
        <v>28</v>
      </c>
      <c r="AV11" s="292">
        <v>29</v>
      </c>
      <c r="AW11" s="292">
        <v>30</v>
      </c>
      <c r="AX11" s="229" t="s">
        <v>1504</v>
      </c>
      <c r="AY11" s="167"/>
      <c r="BA11" s="295" t="s">
        <v>45</v>
      </c>
      <c r="BB11" s="295">
        <v>130</v>
      </c>
      <c r="BC11" s="930" t="s">
        <v>46</v>
      </c>
      <c r="BD11" s="930"/>
      <c r="BE11" s="930"/>
      <c r="BF11" s="930"/>
      <c r="BG11" s="930"/>
      <c r="BL11" s="162"/>
    </row>
    <row r="12" spans="1:70" s="210" customFormat="1" ht="45.75" customHeight="1">
      <c r="A12" s="205"/>
      <c r="B12" s="931" t="s">
        <v>1499</v>
      </c>
      <c r="C12" s="931"/>
      <c r="D12" s="931"/>
      <c r="E12" s="931"/>
      <c r="F12" s="931"/>
      <c r="G12" s="165">
        <f>SUM(G13:G20)</f>
        <v>7</v>
      </c>
      <c r="H12" s="240">
        <f>SUM(H13:H20)</f>
        <v>13205.400000000001</v>
      </c>
      <c r="I12" s="240">
        <f>SUM(I13:I20)</f>
        <v>3176.63</v>
      </c>
      <c r="J12" s="206"/>
      <c r="K12" s="206"/>
      <c r="L12" s="206"/>
      <c r="M12" s="206"/>
      <c r="N12" s="206"/>
      <c r="O12" s="206"/>
      <c r="P12" s="206"/>
      <c r="Q12" s="206"/>
      <c r="R12" s="165">
        <f>COUNTIF(R13:R20,"x")</f>
        <v>3</v>
      </c>
      <c r="S12" s="207"/>
      <c r="T12" s="206"/>
      <c r="U12" s="206"/>
      <c r="V12" s="206">
        <f>COUNTIF(V13:V18,"x")</f>
        <v>6</v>
      </c>
      <c r="W12" s="206">
        <f>COUNTIF(W13:W18,"x")</f>
        <v>0</v>
      </c>
      <c r="X12" s="206">
        <f>COUNTIF(X13:X18,"x")</f>
        <v>0</v>
      </c>
      <c r="Y12" s="206"/>
      <c r="Z12" s="206"/>
      <c r="AA12" s="206"/>
      <c r="AB12" s="206"/>
      <c r="AC12" s="206"/>
      <c r="AD12" s="206"/>
      <c r="AE12" s="206"/>
      <c r="AF12" s="205"/>
      <c r="AG12" s="205"/>
      <c r="AH12" s="165"/>
      <c r="AI12" s="165"/>
      <c r="AJ12" s="165"/>
      <c r="AK12" s="165"/>
      <c r="AL12" s="205"/>
      <c r="AM12" s="208"/>
      <c r="AN12" s="208"/>
      <c r="AO12" s="208"/>
      <c r="AP12" s="208"/>
      <c r="AQ12" s="208"/>
      <c r="AR12" s="208"/>
      <c r="AS12" s="208"/>
      <c r="AT12" s="208"/>
      <c r="AU12" s="208"/>
      <c r="AV12" s="165"/>
      <c r="AW12" s="208"/>
      <c r="AX12" s="172"/>
      <c r="AY12" s="209"/>
      <c r="BL12" s="205"/>
    </row>
    <row r="13" spans="1:70" s="151" customFormat="1" ht="345" customHeight="1">
      <c r="A13" s="150"/>
      <c r="B13" s="293">
        <v>1</v>
      </c>
      <c r="C13" s="262" t="s">
        <v>562</v>
      </c>
      <c r="D13" s="292" t="s">
        <v>563</v>
      </c>
      <c r="E13" s="292" t="s">
        <v>563</v>
      </c>
      <c r="F13" s="71" t="s">
        <v>564</v>
      </c>
      <c r="G13" s="292">
        <v>1</v>
      </c>
      <c r="H13" s="315">
        <v>611.20000000000005</v>
      </c>
      <c r="I13" s="315">
        <v>914.45</v>
      </c>
      <c r="J13" s="292" t="s">
        <v>1576</v>
      </c>
      <c r="K13" s="178" t="s">
        <v>1535</v>
      </c>
      <c r="L13" s="170"/>
      <c r="M13" s="170"/>
      <c r="N13" s="292" t="s">
        <v>1505</v>
      </c>
      <c r="O13" s="292" t="s">
        <v>1506</v>
      </c>
      <c r="P13" s="170"/>
      <c r="Q13" s="170"/>
      <c r="R13" s="292" t="s">
        <v>57</v>
      </c>
      <c r="S13" s="178" t="s">
        <v>1575</v>
      </c>
      <c r="T13" s="178" t="s">
        <v>565</v>
      </c>
      <c r="U13" s="292" t="str">
        <f>+D13</f>
        <v>Trụ sở làm việc của Công ty</v>
      </c>
      <c r="V13" s="170" t="s">
        <v>57</v>
      </c>
      <c r="W13" s="170"/>
      <c r="X13" s="170"/>
      <c r="Y13" s="170"/>
      <c r="Z13" s="170"/>
      <c r="AA13" s="170"/>
      <c r="AB13" s="170"/>
      <c r="AC13" s="170"/>
      <c r="AD13" s="170"/>
      <c r="AE13" s="292" t="s">
        <v>1536</v>
      </c>
      <c r="AF13" s="150"/>
      <c r="AG13" s="165"/>
      <c r="AH13" s="165"/>
      <c r="AI13" s="165"/>
      <c r="AJ13" s="165"/>
      <c r="AK13" s="165" t="s">
        <v>57</v>
      </c>
      <c r="AL13" s="150"/>
      <c r="AM13" s="172"/>
      <c r="AN13" s="172"/>
      <c r="AO13" s="172"/>
      <c r="AP13" s="172"/>
      <c r="AQ13" s="172"/>
      <c r="AR13" s="172"/>
      <c r="AS13" s="172"/>
      <c r="AT13" s="172"/>
      <c r="AU13" s="172"/>
      <c r="AV13" s="172"/>
      <c r="AW13" s="172"/>
      <c r="AX13" s="356" t="s">
        <v>1537</v>
      </c>
      <c r="AY13" s="176"/>
      <c r="BL13" s="292" t="s">
        <v>1287</v>
      </c>
    </row>
    <row r="14" spans="1:70" s="151" customFormat="1" ht="337.5" customHeight="1">
      <c r="A14" s="150"/>
      <c r="B14" s="926">
        <v>2</v>
      </c>
      <c r="C14" s="935" t="s">
        <v>562</v>
      </c>
      <c r="D14" s="229" t="s">
        <v>1225</v>
      </c>
      <c r="E14" s="229" t="s">
        <v>1378</v>
      </c>
      <c r="F14" s="71" t="s">
        <v>1223</v>
      </c>
      <c r="G14" s="933">
        <v>1</v>
      </c>
      <c r="H14" s="315">
        <v>8881.7999999999993</v>
      </c>
      <c r="I14" s="315">
        <v>1702.03</v>
      </c>
      <c r="J14" s="315" t="s">
        <v>1532</v>
      </c>
      <c r="K14" s="315" t="s">
        <v>1533</v>
      </c>
      <c r="L14" s="203"/>
      <c r="M14" s="293"/>
      <c r="N14" s="292" t="s">
        <v>1507</v>
      </c>
      <c r="O14" s="16"/>
      <c r="P14" s="293"/>
      <c r="Q14" s="293"/>
      <c r="R14" s="933" t="s">
        <v>57</v>
      </c>
      <c r="S14" s="178" t="s">
        <v>1227</v>
      </c>
      <c r="T14" s="178" t="s">
        <v>566</v>
      </c>
      <c r="U14" s="932" t="s">
        <v>1378</v>
      </c>
      <c r="V14" s="293" t="s">
        <v>57</v>
      </c>
      <c r="W14" s="293"/>
      <c r="X14" s="293"/>
      <c r="Y14" s="293"/>
      <c r="Z14" s="293"/>
      <c r="AA14" s="293"/>
      <c r="AB14" s="293"/>
      <c r="AC14" s="293"/>
      <c r="AD14" s="293"/>
      <c r="AE14" s="932" t="s">
        <v>1536</v>
      </c>
      <c r="AF14" s="183"/>
      <c r="AG14" s="150"/>
      <c r="AH14" s="183"/>
      <c r="AI14" s="183"/>
      <c r="AJ14" s="183"/>
      <c r="AK14" s="162" t="s">
        <v>57</v>
      </c>
      <c r="AL14" s="183"/>
      <c r="AM14" s="179"/>
      <c r="AN14" s="179"/>
      <c r="AO14" s="179"/>
      <c r="AP14" s="179"/>
      <c r="AQ14" s="179"/>
      <c r="AR14" s="179"/>
      <c r="AS14" s="179"/>
      <c r="AT14" s="179"/>
      <c r="AU14" s="179"/>
      <c r="AV14" s="179"/>
      <c r="AW14" s="179"/>
      <c r="AX14" s="932" t="s">
        <v>1537</v>
      </c>
      <c r="AY14" s="198"/>
      <c r="BL14" s="292" t="s">
        <v>1287</v>
      </c>
    </row>
    <row r="15" spans="1:70" s="151" customFormat="1" ht="201.75" customHeight="1">
      <c r="A15" s="150"/>
      <c r="B15" s="926"/>
      <c r="C15" s="935"/>
      <c r="D15" s="229" t="s">
        <v>567</v>
      </c>
      <c r="E15" s="229" t="s">
        <v>567</v>
      </c>
      <c r="F15" s="71" t="s">
        <v>1224</v>
      </c>
      <c r="G15" s="934"/>
      <c r="H15" s="315">
        <v>600</v>
      </c>
      <c r="I15" s="315" t="s">
        <v>568</v>
      </c>
      <c r="J15" s="315" t="s">
        <v>1532</v>
      </c>
      <c r="K15" s="315" t="s">
        <v>1533</v>
      </c>
      <c r="L15" s="170"/>
      <c r="M15" s="170"/>
      <c r="N15" s="292" t="s">
        <v>1578</v>
      </c>
      <c r="O15" s="292" t="s">
        <v>1508</v>
      </c>
      <c r="P15" s="170"/>
      <c r="Q15" s="170"/>
      <c r="R15" s="934"/>
      <c r="S15" s="178" t="s">
        <v>1226</v>
      </c>
      <c r="T15" s="178" t="s">
        <v>566</v>
      </c>
      <c r="U15" s="932"/>
      <c r="V15" s="170" t="s">
        <v>57</v>
      </c>
      <c r="W15" s="170"/>
      <c r="X15" s="170"/>
      <c r="Y15" s="170"/>
      <c r="Z15" s="170"/>
      <c r="AA15" s="170"/>
      <c r="AB15" s="170"/>
      <c r="AC15" s="170"/>
      <c r="AD15" s="170"/>
      <c r="AE15" s="932"/>
      <c r="AF15" s="150"/>
      <c r="AG15" s="162" t="s">
        <v>57</v>
      </c>
      <c r="AH15" s="165"/>
      <c r="AI15" s="165"/>
      <c r="AJ15" s="165"/>
      <c r="AK15" s="162" t="s">
        <v>57</v>
      </c>
      <c r="AL15" s="150"/>
      <c r="AM15" s="172"/>
      <c r="AN15" s="172"/>
      <c r="AO15" s="172"/>
      <c r="AP15" s="172"/>
      <c r="AQ15" s="172"/>
      <c r="AR15" s="172"/>
      <c r="AS15" s="172"/>
      <c r="AT15" s="172"/>
      <c r="AU15" s="172"/>
      <c r="AV15" s="172"/>
      <c r="AW15" s="172"/>
      <c r="AX15" s="932"/>
      <c r="AY15" s="176"/>
      <c r="BL15" s="292" t="s">
        <v>1287</v>
      </c>
    </row>
    <row r="16" spans="1:70" s="151" customFormat="1" ht="326.25" customHeight="1">
      <c r="A16" s="150"/>
      <c r="B16" s="293">
        <v>3</v>
      </c>
      <c r="C16" s="262" t="s">
        <v>562</v>
      </c>
      <c r="D16" s="229" t="s">
        <v>569</v>
      </c>
      <c r="E16" s="362" t="str">
        <f>+U16</f>
        <v>Cửa hàng 
xăng dầu số 48</v>
      </c>
      <c r="F16" s="262" t="s">
        <v>571</v>
      </c>
      <c r="G16" s="292">
        <v>1</v>
      </c>
      <c r="H16" s="315">
        <v>883</v>
      </c>
      <c r="I16" s="315">
        <v>299</v>
      </c>
      <c r="J16" s="292" t="s">
        <v>1577</v>
      </c>
      <c r="K16" s="178" t="s">
        <v>1534</v>
      </c>
      <c r="L16" s="293"/>
      <c r="M16" s="293"/>
      <c r="N16" s="292" t="s">
        <v>1509</v>
      </c>
      <c r="O16" s="292" t="s">
        <v>1510</v>
      </c>
      <c r="P16" s="293"/>
      <c r="Q16" s="293"/>
      <c r="R16" s="293" t="s">
        <v>57</v>
      </c>
      <c r="S16" s="292" t="s">
        <v>572</v>
      </c>
      <c r="T16" s="292" t="s">
        <v>573</v>
      </c>
      <c r="U16" s="229" t="s">
        <v>569</v>
      </c>
      <c r="V16" s="293" t="s">
        <v>57</v>
      </c>
      <c r="W16" s="293"/>
      <c r="X16" s="293"/>
      <c r="Y16" s="293"/>
      <c r="Z16" s="293"/>
      <c r="AA16" s="293"/>
      <c r="AB16" s="293"/>
      <c r="AC16" s="293"/>
      <c r="AD16" s="293"/>
      <c r="AE16" s="292" t="s">
        <v>570</v>
      </c>
      <c r="AF16" s="183"/>
      <c r="AG16" s="162" t="s">
        <v>57</v>
      </c>
      <c r="AH16" s="179"/>
      <c r="AI16" s="179"/>
      <c r="AJ16" s="179"/>
      <c r="AK16" s="162" t="s">
        <v>57</v>
      </c>
      <c r="AL16" s="150"/>
      <c r="AM16" s="293"/>
      <c r="AN16" s="293"/>
      <c r="AO16" s="293"/>
      <c r="AP16" s="293"/>
      <c r="AQ16" s="293"/>
      <c r="AR16" s="293"/>
      <c r="AS16" s="292"/>
      <c r="AT16" s="293"/>
      <c r="AU16" s="292"/>
      <c r="AV16" s="293"/>
      <c r="AW16" s="293"/>
      <c r="AX16" s="356" t="s">
        <v>1537</v>
      </c>
      <c r="AY16" s="152"/>
      <c r="BL16" s="292" t="s">
        <v>1287</v>
      </c>
    </row>
    <row r="17" spans="1:64" s="151" customFormat="1" ht="99">
      <c r="A17" s="150"/>
      <c r="B17" s="293">
        <v>4</v>
      </c>
      <c r="C17" s="262" t="s">
        <v>562</v>
      </c>
      <c r="D17" s="262" t="s">
        <v>1306</v>
      </c>
      <c r="E17" s="292" t="str">
        <f>+AX17</f>
        <v>Quỹ Tín dụng Tân Quy Đông đang thuê</v>
      </c>
      <c r="F17" s="71" t="s">
        <v>574</v>
      </c>
      <c r="G17" s="292">
        <v>1</v>
      </c>
      <c r="H17" s="315">
        <v>50</v>
      </c>
      <c r="I17" s="315">
        <v>94.75</v>
      </c>
      <c r="J17" s="293"/>
      <c r="K17" s="293"/>
      <c r="L17" s="293"/>
      <c r="M17" s="293"/>
      <c r="N17" s="293"/>
      <c r="O17" s="293"/>
      <c r="P17" s="293"/>
      <c r="Q17" s="293"/>
      <c r="R17" s="293"/>
      <c r="S17" s="293"/>
      <c r="T17" s="293"/>
      <c r="U17" s="292" t="s">
        <v>77</v>
      </c>
      <c r="V17" s="293" t="s">
        <v>57</v>
      </c>
      <c r="W17" s="293"/>
      <c r="X17" s="293"/>
      <c r="Y17" s="293"/>
      <c r="Z17" s="293"/>
      <c r="AA17" s="293"/>
      <c r="AB17" s="293"/>
      <c r="AC17" s="293"/>
      <c r="AD17" s="293"/>
      <c r="AE17" s="292" t="s">
        <v>570</v>
      </c>
      <c r="AF17" s="183"/>
      <c r="AG17" s="162" t="s">
        <v>57</v>
      </c>
      <c r="AH17" s="179"/>
      <c r="AI17" s="179"/>
      <c r="AJ17" s="179"/>
      <c r="AK17" s="162" t="s">
        <v>57</v>
      </c>
      <c r="AL17" s="179"/>
      <c r="AM17" s="293"/>
      <c r="AN17" s="293"/>
      <c r="AO17" s="293"/>
      <c r="AP17" s="293"/>
      <c r="AQ17" s="293"/>
      <c r="AR17" s="293"/>
      <c r="AS17" s="292"/>
      <c r="AT17" s="293"/>
      <c r="AU17" s="292"/>
      <c r="AV17" s="293"/>
      <c r="AW17" s="293"/>
      <c r="AX17" s="357" t="s">
        <v>1538</v>
      </c>
      <c r="AY17" s="152"/>
      <c r="BL17" s="292" t="s">
        <v>1288</v>
      </c>
    </row>
    <row r="18" spans="1:64" s="151" customFormat="1" ht="189" customHeight="1">
      <c r="A18" s="150"/>
      <c r="B18" s="293">
        <v>5</v>
      </c>
      <c r="C18" s="262" t="s">
        <v>562</v>
      </c>
      <c r="D18" s="262" t="s">
        <v>1305</v>
      </c>
      <c r="E18" s="292" t="s">
        <v>1579</v>
      </c>
      <c r="F18" s="71" t="s">
        <v>576</v>
      </c>
      <c r="G18" s="292">
        <v>1</v>
      </c>
      <c r="H18" s="315">
        <v>20.7</v>
      </c>
      <c r="I18" s="315">
        <v>75.400000000000006</v>
      </c>
      <c r="J18" s="52" t="s">
        <v>1497</v>
      </c>
      <c r="K18" s="59">
        <v>38623</v>
      </c>
      <c r="L18" s="293"/>
      <c r="M18" s="293"/>
      <c r="N18" s="293"/>
      <c r="O18" s="293"/>
      <c r="P18" s="293"/>
      <c r="Q18" s="293"/>
      <c r="R18" s="293"/>
      <c r="S18" s="292"/>
      <c r="T18" s="190"/>
      <c r="U18" s="292" t="s">
        <v>1574</v>
      </c>
      <c r="V18" s="293" t="s">
        <v>57</v>
      </c>
      <c r="W18" s="293"/>
      <c r="X18" s="293"/>
      <c r="Y18" s="293"/>
      <c r="Z18" s="293"/>
      <c r="AA18" s="293"/>
      <c r="AB18" s="293"/>
      <c r="AC18" s="293"/>
      <c r="AD18" s="293"/>
      <c r="AE18" s="292" t="s">
        <v>575</v>
      </c>
      <c r="AF18" s="183"/>
      <c r="AG18" s="165" t="s">
        <v>57</v>
      </c>
      <c r="AH18" s="183"/>
      <c r="AI18" s="183"/>
      <c r="AJ18" s="183"/>
      <c r="AK18" s="165" t="s">
        <v>57</v>
      </c>
      <c r="AL18" s="179"/>
      <c r="AM18" s="293"/>
      <c r="AN18" s="293"/>
      <c r="AO18" s="293"/>
      <c r="AP18" s="293"/>
      <c r="AQ18" s="293"/>
      <c r="AR18" s="293"/>
      <c r="AS18" s="292"/>
      <c r="AT18" s="293"/>
      <c r="AU18" s="292"/>
      <c r="AV18" s="293"/>
      <c r="AW18" s="293"/>
      <c r="AX18" s="292" t="s">
        <v>575</v>
      </c>
      <c r="AY18" s="152"/>
      <c r="BL18" s="292" t="s">
        <v>1287</v>
      </c>
    </row>
    <row r="19" spans="1:64" s="77" customFormat="1" ht="218.25" customHeight="1">
      <c r="A19" s="70"/>
      <c r="B19" s="52">
        <v>6</v>
      </c>
      <c r="C19" s="262" t="s">
        <v>562</v>
      </c>
      <c r="D19" s="54" t="s">
        <v>645</v>
      </c>
      <c r="E19" s="54" t="s">
        <v>1580</v>
      </c>
      <c r="F19" s="71" t="s">
        <v>642</v>
      </c>
      <c r="G19" s="52">
        <v>1</v>
      </c>
      <c r="H19" s="62">
        <v>50</v>
      </c>
      <c r="I19" s="62">
        <v>91</v>
      </c>
      <c r="J19" s="52" t="s">
        <v>643</v>
      </c>
      <c r="K19" s="59">
        <v>34830</v>
      </c>
      <c r="L19" s="59"/>
      <c r="M19" s="60"/>
      <c r="N19" s="60"/>
      <c r="O19" s="60"/>
      <c r="P19" s="60"/>
      <c r="Q19" s="60"/>
      <c r="R19" s="60"/>
      <c r="S19" s="60"/>
      <c r="T19" s="60"/>
      <c r="U19" s="52" t="s">
        <v>1377</v>
      </c>
      <c r="V19" s="52" t="s">
        <v>1229</v>
      </c>
      <c r="W19" s="274" t="s">
        <v>644</v>
      </c>
      <c r="X19" s="60"/>
      <c r="Y19" s="60"/>
      <c r="Z19" s="60"/>
      <c r="AA19" s="60"/>
      <c r="AB19" s="60"/>
      <c r="AC19" s="54" t="s">
        <v>645</v>
      </c>
      <c r="AD19" s="54" t="s">
        <v>646</v>
      </c>
      <c r="AE19" s="292" t="s">
        <v>1376</v>
      </c>
      <c r="AF19" s="64"/>
      <c r="AG19" s="309"/>
      <c r="AH19" s="309"/>
      <c r="AI19" s="309"/>
      <c r="AJ19" s="309"/>
      <c r="AK19" s="165"/>
      <c r="AL19" s="310" t="s">
        <v>1498</v>
      </c>
      <c r="AM19" s="75"/>
      <c r="AN19" s="75"/>
      <c r="AO19" s="64"/>
      <c r="AP19" s="60"/>
      <c r="AQ19" s="60"/>
      <c r="AR19" s="60"/>
      <c r="AS19" s="60"/>
      <c r="AT19" s="60"/>
      <c r="AU19" s="60"/>
      <c r="AV19" s="52"/>
      <c r="AW19" s="60"/>
      <c r="AX19" s="54" t="s">
        <v>645</v>
      </c>
      <c r="AY19" s="60"/>
      <c r="AZ19" s="76"/>
      <c r="BA19" s="76"/>
      <c r="BL19" s="54" t="s">
        <v>645</v>
      </c>
    </row>
    <row r="20" spans="1:64" s="58" customFormat="1" ht="289.5" customHeight="1">
      <c r="A20" s="51"/>
      <c r="B20" s="139">
        <v>7</v>
      </c>
      <c r="C20" s="262" t="s">
        <v>562</v>
      </c>
      <c r="D20" s="54" t="s">
        <v>1230</v>
      </c>
      <c r="E20" s="54" t="s">
        <v>1750</v>
      </c>
      <c r="F20" s="262" t="s">
        <v>636</v>
      </c>
      <c r="G20" s="52">
        <v>1</v>
      </c>
      <c r="H20" s="62">
        <v>2108.6999999999998</v>
      </c>
      <c r="I20" s="51"/>
      <c r="J20" s="53"/>
      <c r="K20" s="52"/>
      <c r="L20" s="52"/>
      <c r="M20" s="63"/>
      <c r="N20" s="52"/>
      <c r="O20" s="52"/>
      <c r="P20" s="52"/>
      <c r="Q20" s="52"/>
      <c r="R20" s="52"/>
      <c r="S20" s="52"/>
      <c r="T20" s="59"/>
      <c r="U20" s="52"/>
      <c r="V20" s="52" t="s">
        <v>637</v>
      </c>
      <c r="W20" s="54" t="s">
        <v>638</v>
      </c>
      <c r="X20" s="64"/>
      <c r="Y20" s="64"/>
      <c r="Z20" s="64"/>
      <c r="AA20" s="64"/>
      <c r="AB20" s="64"/>
      <c r="AC20" s="54" t="s">
        <v>1230</v>
      </c>
      <c r="AD20" s="52" t="s">
        <v>639</v>
      </c>
      <c r="AE20" s="66" t="s">
        <v>1581</v>
      </c>
      <c r="AF20" s="52"/>
      <c r="AG20" s="66"/>
      <c r="AH20" s="66"/>
      <c r="AI20" s="51"/>
      <c r="AJ20" s="51"/>
      <c r="AK20" s="165"/>
      <c r="AL20" s="66"/>
      <c r="AM20" s="66"/>
      <c r="AN20" s="66"/>
      <c r="AO20" s="66"/>
      <c r="AP20" s="51"/>
      <c r="AQ20" s="51"/>
      <c r="AR20" s="51"/>
      <c r="AS20" s="51"/>
      <c r="AT20" s="51"/>
      <c r="AU20" s="51"/>
      <c r="AV20" s="51"/>
      <c r="AW20" s="51"/>
      <c r="AX20" s="54" t="s">
        <v>1230</v>
      </c>
      <c r="BC20" s="58">
        <f>186.9+59.8</f>
        <v>246.7</v>
      </c>
      <c r="BL20" s="54" t="s">
        <v>1230</v>
      </c>
    </row>
    <row r="21" spans="1:64" ht="16.5">
      <c r="B21" s="176"/>
      <c r="C21" s="198"/>
      <c r="D21" s="176"/>
      <c r="E21" s="176"/>
      <c r="F21" s="198"/>
      <c r="G21" s="198"/>
      <c r="H21" s="272"/>
      <c r="I21" s="213"/>
      <c r="J21" s="176"/>
      <c r="K21" s="176"/>
      <c r="L21" s="176"/>
      <c r="M21" s="176"/>
      <c r="N21" s="176"/>
      <c r="O21" s="176"/>
      <c r="P21" s="176"/>
      <c r="Q21" s="176"/>
      <c r="R21" s="198"/>
      <c r="S21" s="176"/>
      <c r="T21" s="176"/>
      <c r="U21" s="176"/>
      <c r="V21" s="176"/>
      <c r="W21" s="176"/>
      <c r="X21" s="176"/>
      <c r="Y21" s="176"/>
      <c r="Z21" s="176"/>
      <c r="AA21" s="176"/>
      <c r="AB21" s="176"/>
      <c r="AC21" s="176"/>
      <c r="AD21" s="176"/>
      <c r="AE21" s="176"/>
    </row>
    <row r="22" spans="1:64" ht="16.5">
      <c r="B22" s="176"/>
      <c r="C22" s="198"/>
      <c r="D22" s="176"/>
      <c r="E22" s="176"/>
      <c r="F22" s="198"/>
      <c r="G22" s="198"/>
      <c r="H22" s="213"/>
      <c r="I22" s="213"/>
      <c r="J22" s="176"/>
      <c r="K22" s="176"/>
      <c r="L22" s="176"/>
      <c r="M22" s="176"/>
      <c r="N22" s="176"/>
      <c r="O22" s="176"/>
      <c r="P22" s="176"/>
      <c r="Q22" s="176"/>
      <c r="R22" s="198"/>
      <c r="S22" s="176"/>
      <c r="T22" s="176"/>
      <c r="U22" s="176"/>
      <c r="V22" s="176"/>
      <c r="W22" s="176"/>
      <c r="X22" s="176"/>
      <c r="Y22" s="176"/>
      <c r="Z22" s="176"/>
      <c r="AA22" s="176"/>
      <c r="AB22" s="176"/>
      <c r="AC22" s="176"/>
      <c r="AD22" s="176"/>
      <c r="AE22" s="176"/>
    </row>
    <row r="23" spans="1:64" ht="16.5">
      <c r="B23" s="176"/>
      <c r="C23" s="198"/>
      <c r="D23" s="176"/>
      <c r="E23" s="176"/>
      <c r="F23" s="198"/>
      <c r="G23" s="198"/>
      <c r="H23" s="213"/>
      <c r="I23" s="213"/>
      <c r="J23" s="176"/>
      <c r="K23" s="176"/>
      <c r="L23" s="176"/>
      <c r="M23" s="176"/>
      <c r="N23" s="176"/>
      <c r="O23" s="176"/>
      <c r="P23" s="176"/>
      <c r="Q23" s="176"/>
      <c r="R23" s="198"/>
      <c r="S23" s="176"/>
      <c r="T23" s="176"/>
      <c r="U23" s="176"/>
      <c r="V23" s="176"/>
      <c r="W23" s="176"/>
      <c r="X23" s="176"/>
      <c r="Y23" s="176"/>
      <c r="Z23" s="176"/>
      <c r="AA23" s="176"/>
      <c r="AB23" s="176"/>
      <c r="AC23" s="176"/>
      <c r="AD23" s="176"/>
      <c r="AE23" s="176"/>
    </row>
    <row r="24" spans="1:64" ht="16.5">
      <c r="B24" s="176"/>
      <c r="C24" s="198"/>
      <c r="D24" s="176"/>
      <c r="E24" s="176"/>
      <c r="F24" s="198"/>
      <c r="G24" s="198"/>
      <c r="H24" s="213"/>
      <c r="I24" s="213"/>
      <c r="J24" s="176"/>
      <c r="K24" s="176"/>
      <c r="L24" s="176"/>
      <c r="M24" s="176"/>
      <c r="N24" s="176"/>
      <c r="O24" s="176"/>
      <c r="P24" s="176"/>
      <c r="Q24" s="176"/>
      <c r="R24" s="198"/>
      <c r="S24" s="176"/>
      <c r="T24" s="176"/>
      <c r="U24" s="176"/>
      <c r="V24" s="176"/>
      <c r="W24" s="176"/>
      <c r="X24" s="176"/>
      <c r="Y24" s="176"/>
      <c r="Z24" s="176"/>
      <c r="AA24" s="176"/>
      <c r="AB24" s="176"/>
      <c r="AC24" s="176"/>
      <c r="AD24" s="176"/>
      <c r="AE24" s="176"/>
    </row>
    <row r="25" spans="1:64" ht="16.5">
      <c r="B25" s="176"/>
      <c r="C25" s="198"/>
      <c r="D25" s="176"/>
      <c r="E25" s="176"/>
      <c r="F25" s="198"/>
      <c r="G25" s="198"/>
      <c r="H25" s="213"/>
      <c r="I25" s="213"/>
      <c r="J25" s="176"/>
      <c r="K25" s="176"/>
      <c r="L25" s="176"/>
      <c r="M25" s="176"/>
      <c r="N25" s="176"/>
      <c r="O25" s="176"/>
      <c r="P25" s="176"/>
      <c r="Q25" s="176"/>
      <c r="R25" s="198"/>
      <c r="S25" s="176"/>
      <c r="T25" s="176"/>
      <c r="U25" s="176"/>
      <c r="V25" s="176"/>
      <c r="W25" s="176"/>
      <c r="X25" s="176"/>
      <c r="Y25" s="176"/>
      <c r="Z25" s="176"/>
      <c r="AA25" s="176"/>
      <c r="AB25" s="176"/>
      <c r="AC25" s="176"/>
      <c r="AD25" s="176"/>
      <c r="AE25" s="176"/>
    </row>
    <row r="26" spans="1:64" ht="16.5">
      <c r="B26" s="176"/>
      <c r="C26" s="198"/>
      <c r="D26" s="176"/>
      <c r="E26" s="176"/>
      <c r="F26" s="461"/>
      <c r="G26" s="198"/>
      <c r="H26" s="213"/>
      <c r="I26" s="213"/>
      <c r="J26" s="176"/>
      <c r="K26" s="176"/>
      <c r="L26" s="176"/>
      <c r="M26" s="176"/>
      <c r="N26" s="176"/>
      <c r="O26" s="176"/>
      <c r="P26" s="176"/>
      <c r="Q26" s="176"/>
      <c r="R26" s="198"/>
      <c r="S26" s="176"/>
      <c r="T26" s="176"/>
      <c r="U26" s="176"/>
      <c r="V26" s="176"/>
      <c r="W26" s="176"/>
      <c r="X26" s="176"/>
      <c r="Y26" s="176"/>
      <c r="Z26" s="176"/>
      <c r="AA26" s="176"/>
      <c r="AB26" s="176"/>
      <c r="AC26" s="176"/>
      <c r="AD26" s="176"/>
      <c r="AE26" s="176"/>
    </row>
    <row r="27" spans="1:64" ht="16.5">
      <c r="B27" s="176"/>
      <c r="C27" s="198"/>
      <c r="D27" s="176"/>
      <c r="E27" s="176"/>
      <c r="F27" s="461"/>
      <c r="G27" s="198"/>
      <c r="H27" s="213"/>
      <c r="I27" s="213"/>
      <c r="J27" s="176"/>
      <c r="K27" s="176"/>
      <c r="L27" s="176"/>
      <c r="M27" s="176"/>
      <c r="N27" s="176"/>
      <c r="O27" s="176"/>
      <c r="P27" s="176"/>
      <c r="Q27" s="176"/>
      <c r="R27" s="198"/>
      <c r="S27" s="176"/>
      <c r="T27" s="176"/>
      <c r="U27" s="176"/>
      <c r="V27" s="176"/>
      <c r="W27" s="176"/>
      <c r="X27" s="176"/>
      <c r="Y27" s="176"/>
      <c r="Z27" s="176"/>
      <c r="AA27" s="176"/>
      <c r="AB27" s="176"/>
      <c r="AC27" s="176"/>
      <c r="AD27" s="176"/>
      <c r="AE27" s="176"/>
    </row>
    <row r="28" spans="1:64" ht="16.5">
      <c r="B28" s="176"/>
      <c r="C28" s="198"/>
      <c r="D28" s="176"/>
      <c r="E28" s="176"/>
      <c r="F28" s="462"/>
      <c r="G28" s="198"/>
      <c r="H28" s="213"/>
      <c r="I28" s="213"/>
      <c r="J28" s="176"/>
      <c r="K28" s="176"/>
      <c r="L28" s="176"/>
      <c r="M28" s="176"/>
      <c r="N28" s="176"/>
      <c r="O28" s="176"/>
      <c r="P28" s="176"/>
      <c r="Q28" s="176"/>
      <c r="R28" s="198"/>
      <c r="S28" s="176"/>
      <c r="T28" s="176"/>
      <c r="U28" s="176"/>
      <c r="V28" s="176"/>
      <c r="W28" s="176"/>
      <c r="X28" s="176"/>
      <c r="Y28" s="176"/>
      <c r="Z28" s="176"/>
      <c r="AA28" s="176"/>
      <c r="AB28" s="176"/>
      <c r="AC28" s="176"/>
      <c r="AD28" s="176"/>
      <c r="AE28" s="176"/>
    </row>
    <row r="29" spans="1:64" ht="16.5">
      <c r="B29" s="176"/>
      <c r="C29" s="198"/>
      <c r="D29" s="176"/>
      <c r="E29" s="176"/>
      <c r="F29" s="198"/>
      <c r="G29" s="198"/>
      <c r="H29" s="213"/>
      <c r="I29" s="213"/>
      <c r="J29" s="176"/>
      <c r="K29" s="176"/>
      <c r="L29" s="176"/>
      <c r="M29" s="176"/>
      <c r="N29" s="176"/>
      <c r="O29" s="176"/>
      <c r="P29" s="176"/>
      <c r="Q29" s="176"/>
      <c r="R29" s="198"/>
      <c r="S29" s="176"/>
      <c r="T29" s="176"/>
      <c r="U29" s="176"/>
      <c r="V29" s="176"/>
      <c r="W29" s="176"/>
      <c r="X29" s="176"/>
      <c r="Y29" s="176"/>
      <c r="Z29" s="176"/>
      <c r="AA29" s="176"/>
      <c r="AB29" s="176"/>
      <c r="AC29" s="176"/>
      <c r="AD29" s="176"/>
      <c r="AE29" s="176"/>
    </row>
    <row r="30" spans="1:64" ht="16.5">
      <c r="B30" s="176"/>
      <c r="C30" s="198"/>
      <c r="D30" s="176"/>
      <c r="E30" s="176"/>
      <c r="F30" s="198"/>
      <c r="G30" s="198"/>
      <c r="H30" s="213"/>
      <c r="I30" s="213"/>
      <c r="J30" s="176"/>
      <c r="K30" s="176"/>
      <c r="L30" s="176"/>
      <c r="M30" s="176"/>
      <c r="N30" s="176"/>
      <c r="O30" s="176"/>
      <c r="P30" s="176"/>
      <c r="Q30" s="176"/>
      <c r="R30" s="198"/>
      <c r="S30" s="176"/>
      <c r="T30" s="176"/>
      <c r="U30" s="176"/>
      <c r="V30" s="176"/>
      <c r="W30" s="176"/>
      <c r="X30" s="176"/>
      <c r="Y30" s="176"/>
      <c r="Z30" s="176"/>
      <c r="AA30" s="176"/>
      <c r="AB30" s="176"/>
      <c r="AC30" s="176"/>
      <c r="AD30" s="176"/>
      <c r="AE30" s="176"/>
    </row>
    <row r="31" spans="1:64" ht="16.5">
      <c r="B31" s="176"/>
      <c r="C31" s="198"/>
      <c r="D31" s="176"/>
      <c r="E31" s="176"/>
      <c r="F31" s="198"/>
      <c r="G31" s="198"/>
      <c r="H31" s="213"/>
      <c r="I31" s="213"/>
      <c r="J31" s="176"/>
      <c r="K31" s="176"/>
      <c r="L31" s="176"/>
      <c r="M31" s="176"/>
      <c r="N31" s="176"/>
      <c r="O31" s="176"/>
      <c r="P31" s="176"/>
      <c r="Q31" s="176"/>
      <c r="R31" s="198"/>
      <c r="S31" s="176"/>
      <c r="T31" s="176"/>
      <c r="U31" s="176"/>
      <c r="V31" s="176"/>
      <c r="W31" s="176"/>
      <c r="X31" s="176"/>
      <c r="Y31" s="176"/>
      <c r="Z31" s="176"/>
      <c r="AA31" s="176"/>
      <c r="AB31" s="176"/>
      <c r="AC31" s="176"/>
      <c r="AD31" s="176"/>
      <c r="AE31" s="176"/>
    </row>
    <row r="32" spans="1:64" ht="16.5">
      <c r="B32" s="176"/>
      <c r="C32" s="198"/>
      <c r="D32" s="176"/>
      <c r="E32" s="176"/>
      <c r="F32" s="198"/>
      <c r="G32" s="198"/>
      <c r="H32" s="213"/>
      <c r="I32" s="213"/>
      <c r="J32" s="176"/>
      <c r="K32" s="176"/>
      <c r="L32" s="176"/>
      <c r="M32" s="176"/>
      <c r="N32" s="176"/>
      <c r="O32" s="176"/>
      <c r="P32" s="176"/>
      <c r="Q32" s="176"/>
      <c r="R32" s="198"/>
      <c r="S32" s="176"/>
      <c r="T32" s="176"/>
      <c r="U32" s="176"/>
      <c r="V32" s="176"/>
      <c r="W32" s="176"/>
      <c r="X32" s="176"/>
      <c r="Y32" s="176"/>
      <c r="Z32" s="176"/>
      <c r="AA32" s="176"/>
      <c r="AB32" s="176"/>
      <c r="AC32" s="176"/>
      <c r="AD32" s="176"/>
      <c r="AE32" s="176"/>
    </row>
    <row r="33" spans="3:18" s="176" customFormat="1" ht="16.5">
      <c r="C33" s="198"/>
      <c r="F33" s="198"/>
      <c r="G33" s="198"/>
      <c r="H33" s="213"/>
      <c r="I33" s="213"/>
      <c r="R33" s="198"/>
    </row>
    <row r="34" spans="3:18" s="176" customFormat="1" ht="16.5">
      <c r="C34" s="198"/>
      <c r="F34" s="198"/>
      <c r="G34" s="198"/>
      <c r="H34" s="213"/>
      <c r="I34" s="213"/>
      <c r="R34" s="198"/>
    </row>
    <row r="35" spans="3:18" s="176" customFormat="1" ht="16.5">
      <c r="C35" s="198"/>
      <c r="F35" s="198"/>
      <c r="G35" s="198"/>
      <c r="H35" s="213"/>
      <c r="I35" s="213"/>
      <c r="R35" s="198"/>
    </row>
    <row r="36" spans="3:18" s="176" customFormat="1" ht="16.5">
      <c r="C36" s="198"/>
      <c r="F36" s="198"/>
      <c r="G36" s="198"/>
      <c r="H36" s="213"/>
      <c r="I36" s="213"/>
      <c r="R36" s="198"/>
    </row>
    <row r="37" spans="3:18" s="176" customFormat="1" ht="16.5">
      <c r="C37" s="198"/>
      <c r="F37" s="198"/>
      <c r="G37" s="198"/>
      <c r="H37" s="213"/>
      <c r="I37" s="213"/>
      <c r="R37" s="198"/>
    </row>
    <row r="38" spans="3:18" s="176" customFormat="1" ht="16.5">
      <c r="C38" s="198"/>
      <c r="F38" s="198"/>
      <c r="G38" s="198"/>
      <c r="H38" s="213"/>
      <c r="I38" s="213"/>
      <c r="R38" s="198"/>
    </row>
    <row r="39" spans="3:18" s="176" customFormat="1" ht="16.5">
      <c r="C39" s="198"/>
      <c r="F39" s="198"/>
      <c r="G39" s="198"/>
      <c r="H39" s="213"/>
      <c r="I39" s="213"/>
      <c r="R39" s="198"/>
    </row>
    <row r="40" spans="3:18" s="176" customFormat="1" ht="16.5">
      <c r="C40" s="198"/>
      <c r="F40" s="198"/>
      <c r="G40" s="198"/>
      <c r="H40" s="213"/>
      <c r="I40" s="213"/>
      <c r="R40" s="198"/>
    </row>
    <row r="41" spans="3:18" s="176" customFormat="1" ht="16.5">
      <c r="C41" s="198"/>
      <c r="F41" s="198"/>
      <c r="G41" s="198"/>
      <c r="H41" s="213"/>
      <c r="I41" s="213"/>
      <c r="R41" s="198"/>
    </row>
    <row r="42" spans="3:18" s="176" customFormat="1" ht="34.5" customHeight="1">
      <c r="C42" s="198"/>
      <c r="F42" s="198"/>
      <c r="G42" s="198"/>
      <c r="H42" s="213"/>
      <c r="I42" s="213"/>
      <c r="R42" s="198"/>
    </row>
    <row r="43" spans="3:18" s="176" customFormat="1" ht="16.5">
      <c r="C43" s="198"/>
      <c r="F43" s="198"/>
      <c r="G43" s="198"/>
      <c r="H43" s="213"/>
      <c r="I43" s="213"/>
      <c r="R43" s="198"/>
    </row>
    <row r="44" spans="3:18" s="176" customFormat="1" ht="16.5">
      <c r="C44" s="198"/>
      <c r="F44" s="198"/>
      <c r="G44" s="198"/>
      <c r="H44" s="213"/>
      <c r="I44" s="213"/>
      <c r="R44" s="198"/>
    </row>
    <row r="45" spans="3:18" s="176" customFormat="1" ht="16.5">
      <c r="C45" s="198"/>
      <c r="F45" s="198"/>
      <c r="G45" s="198"/>
      <c r="H45" s="213"/>
      <c r="I45" s="213"/>
      <c r="R45" s="198"/>
    </row>
    <row r="46" spans="3:18" s="176" customFormat="1" ht="16.5">
      <c r="C46" s="198"/>
      <c r="F46" s="198"/>
      <c r="G46" s="198"/>
      <c r="H46" s="213"/>
      <c r="I46" s="213"/>
      <c r="R46" s="198"/>
    </row>
    <row r="47" spans="3:18" s="176" customFormat="1" ht="16.5">
      <c r="C47" s="198"/>
      <c r="F47" s="198"/>
      <c r="G47" s="198"/>
      <c r="H47" s="213"/>
      <c r="I47" s="213"/>
      <c r="R47" s="198"/>
    </row>
    <row r="48" spans="3:18" s="176" customFormat="1" ht="16.5">
      <c r="C48" s="198"/>
      <c r="F48" s="198"/>
      <c r="G48" s="198"/>
      <c r="H48" s="213"/>
      <c r="I48" s="213"/>
      <c r="R48" s="198"/>
    </row>
    <row r="49" spans="3:18" s="176" customFormat="1" ht="16.5">
      <c r="C49" s="198"/>
      <c r="F49" s="198"/>
      <c r="G49" s="198"/>
      <c r="H49" s="213"/>
      <c r="I49" s="213"/>
      <c r="R49" s="198"/>
    </row>
    <row r="50" spans="3:18" s="176" customFormat="1" ht="16.5">
      <c r="C50" s="198"/>
      <c r="F50" s="198"/>
      <c r="G50" s="198"/>
      <c r="H50" s="213"/>
      <c r="I50" s="213"/>
      <c r="R50" s="198"/>
    </row>
    <row r="51" spans="3:18" s="176" customFormat="1" ht="16.5">
      <c r="C51" s="198"/>
      <c r="F51" s="198"/>
      <c r="G51" s="198"/>
      <c r="H51" s="213"/>
      <c r="I51" s="213"/>
      <c r="R51" s="198"/>
    </row>
    <row r="52" spans="3:18" s="176" customFormat="1" ht="16.5">
      <c r="C52" s="198"/>
      <c r="F52" s="198"/>
      <c r="G52" s="198"/>
      <c r="H52" s="213"/>
      <c r="I52" s="213"/>
      <c r="R52" s="198"/>
    </row>
    <row r="53" spans="3:18" s="176" customFormat="1" ht="16.5">
      <c r="C53" s="198"/>
      <c r="F53" s="198"/>
      <c r="G53" s="198"/>
      <c r="H53" s="213"/>
      <c r="I53" s="213"/>
      <c r="R53" s="198"/>
    </row>
    <row r="54" spans="3:18" s="176" customFormat="1" ht="16.5">
      <c r="C54" s="198"/>
      <c r="F54" s="198"/>
      <c r="G54" s="198"/>
      <c r="H54" s="213"/>
      <c r="I54" s="213"/>
      <c r="R54" s="198"/>
    </row>
    <row r="55" spans="3:18" s="176" customFormat="1" ht="16.5">
      <c r="C55" s="198"/>
      <c r="F55" s="198"/>
      <c r="G55" s="198"/>
      <c r="H55" s="213"/>
      <c r="I55" s="213"/>
      <c r="R55" s="198"/>
    </row>
    <row r="56" spans="3:18" s="176" customFormat="1" ht="16.5">
      <c r="C56" s="198"/>
      <c r="F56" s="198"/>
      <c r="G56" s="198"/>
      <c r="H56" s="213"/>
      <c r="I56" s="213"/>
      <c r="R56" s="198"/>
    </row>
    <row r="57" spans="3:18" s="176" customFormat="1" ht="16.5">
      <c r="C57" s="198"/>
      <c r="F57" s="198"/>
      <c r="G57" s="198"/>
      <c r="H57" s="213"/>
      <c r="I57" s="213"/>
      <c r="R57" s="198"/>
    </row>
    <row r="58" spans="3:18" s="176" customFormat="1" ht="16.5">
      <c r="C58" s="198"/>
      <c r="F58" s="198"/>
      <c r="G58" s="198"/>
      <c r="H58" s="213"/>
      <c r="I58" s="213"/>
      <c r="R58" s="198"/>
    </row>
    <row r="59" spans="3:18" s="176" customFormat="1" ht="16.5">
      <c r="C59" s="198"/>
      <c r="F59" s="198"/>
      <c r="G59" s="198"/>
      <c r="H59" s="213"/>
      <c r="I59" s="213"/>
      <c r="R59" s="198"/>
    </row>
    <row r="60" spans="3:18" s="176" customFormat="1" ht="16.5">
      <c r="C60" s="198"/>
      <c r="F60" s="198"/>
      <c r="G60" s="198"/>
      <c r="H60" s="213"/>
      <c r="I60" s="213"/>
      <c r="R60" s="198"/>
    </row>
    <row r="61" spans="3:18" s="176" customFormat="1" ht="16.5">
      <c r="C61" s="198"/>
      <c r="F61" s="198"/>
      <c r="G61" s="198"/>
      <c r="H61" s="213"/>
      <c r="I61" s="213"/>
      <c r="R61" s="198"/>
    </row>
    <row r="62" spans="3:18" s="176" customFormat="1" ht="16.5">
      <c r="C62" s="198"/>
      <c r="F62" s="198"/>
      <c r="G62" s="198"/>
      <c r="H62" s="213"/>
      <c r="I62" s="213"/>
      <c r="R62" s="198"/>
    </row>
    <row r="63" spans="3:18" s="176" customFormat="1" ht="16.5">
      <c r="C63" s="198"/>
      <c r="F63" s="198"/>
      <c r="G63" s="198"/>
      <c r="H63" s="213"/>
      <c r="I63" s="213"/>
      <c r="R63" s="198"/>
    </row>
    <row r="64" spans="3:18" s="176" customFormat="1" ht="16.5">
      <c r="C64" s="198"/>
      <c r="F64" s="198"/>
      <c r="G64" s="198"/>
      <c r="H64" s="213"/>
      <c r="I64" s="213"/>
      <c r="R64" s="198"/>
    </row>
    <row r="65" spans="3:18" s="176" customFormat="1" ht="16.5">
      <c r="C65" s="198"/>
      <c r="F65" s="198"/>
      <c r="G65" s="198"/>
      <c r="H65" s="213"/>
      <c r="I65" s="213"/>
      <c r="R65" s="198"/>
    </row>
    <row r="66" spans="3:18" s="176" customFormat="1" ht="16.5">
      <c r="C66" s="198"/>
      <c r="F66" s="198"/>
      <c r="G66" s="198"/>
      <c r="H66" s="213"/>
      <c r="I66" s="213"/>
      <c r="R66" s="198"/>
    </row>
    <row r="67" spans="3:18" s="176" customFormat="1" ht="16.5">
      <c r="C67" s="198"/>
      <c r="F67" s="198"/>
      <c r="G67" s="198"/>
      <c r="H67" s="213"/>
      <c r="I67" s="213"/>
      <c r="R67" s="198"/>
    </row>
    <row r="68" spans="3:18" s="176" customFormat="1" ht="16.5">
      <c r="C68" s="198"/>
      <c r="F68" s="198"/>
      <c r="G68" s="198"/>
      <c r="H68" s="213"/>
      <c r="I68" s="213"/>
      <c r="R68" s="198"/>
    </row>
    <row r="69" spans="3:18" s="176" customFormat="1" ht="16.5">
      <c r="C69" s="198"/>
      <c r="F69" s="198"/>
      <c r="G69" s="198"/>
      <c r="H69" s="213"/>
      <c r="I69" s="213"/>
      <c r="R69" s="198"/>
    </row>
    <row r="70" spans="3:18" s="176" customFormat="1" ht="16.5">
      <c r="C70" s="198"/>
      <c r="F70" s="198"/>
      <c r="G70" s="198"/>
      <c r="H70" s="213"/>
      <c r="I70" s="213"/>
      <c r="R70" s="198"/>
    </row>
    <row r="71" spans="3:18" s="176" customFormat="1" ht="16.5">
      <c r="C71" s="198"/>
      <c r="F71" s="198"/>
      <c r="G71" s="198"/>
      <c r="H71" s="213"/>
      <c r="I71" s="213"/>
      <c r="R71" s="198"/>
    </row>
    <row r="72" spans="3:18" s="176" customFormat="1" ht="16.5">
      <c r="C72" s="198"/>
      <c r="F72" s="198"/>
      <c r="G72" s="198"/>
      <c r="H72" s="213"/>
      <c r="I72" s="213"/>
      <c r="R72" s="198"/>
    </row>
    <row r="73" spans="3:18" s="176" customFormat="1" ht="16.5">
      <c r="C73" s="198"/>
      <c r="F73" s="198"/>
      <c r="G73" s="198"/>
      <c r="H73" s="213"/>
      <c r="I73" s="213"/>
      <c r="R73" s="198"/>
    </row>
    <row r="74" spans="3:18" s="176" customFormat="1" ht="16.5">
      <c r="C74" s="198"/>
      <c r="F74" s="198"/>
      <c r="G74" s="198"/>
      <c r="H74" s="213"/>
      <c r="I74" s="213"/>
      <c r="R74" s="198"/>
    </row>
    <row r="75" spans="3:18" s="176" customFormat="1" ht="16.5">
      <c r="C75" s="198"/>
      <c r="F75" s="198"/>
      <c r="G75" s="198"/>
      <c r="H75" s="213"/>
      <c r="I75" s="213"/>
      <c r="R75" s="198"/>
    </row>
    <row r="76" spans="3:18" s="176" customFormat="1" ht="16.5">
      <c r="C76" s="198"/>
      <c r="F76" s="198"/>
      <c r="G76" s="198"/>
      <c r="H76" s="213"/>
      <c r="I76" s="213"/>
      <c r="R76" s="198"/>
    </row>
    <row r="77" spans="3:18" s="176" customFormat="1" ht="16.5">
      <c r="C77" s="198"/>
      <c r="F77" s="198"/>
      <c r="G77" s="198"/>
      <c r="H77" s="213"/>
      <c r="I77" s="213"/>
      <c r="R77" s="198"/>
    </row>
    <row r="78" spans="3:18" s="176" customFormat="1" ht="16.5">
      <c r="C78" s="198"/>
      <c r="F78" s="198"/>
      <c r="G78" s="198"/>
      <c r="H78" s="213"/>
      <c r="I78" s="213"/>
      <c r="R78" s="198"/>
    </row>
    <row r="79" spans="3:18" s="176" customFormat="1" ht="16.5">
      <c r="C79" s="198"/>
      <c r="F79" s="198"/>
      <c r="G79" s="198"/>
      <c r="H79" s="213"/>
      <c r="I79" s="213"/>
      <c r="R79" s="198"/>
    </row>
    <row r="80" spans="3:18" s="176" customFormat="1" ht="16.5">
      <c r="C80" s="198"/>
      <c r="F80" s="198"/>
      <c r="G80" s="198"/>
      <c r="H80" s="213"/>
      <c r="I80" s="213"/>
      <c r="R80" s="198"/>
    </row>
    <row r="81" spans="3:18" s="176" customFormat="1" ht="16.5">
      <c r="C81" s="198"/>
      <c r="F81" s="198"/>
      <c r="G81" s="198"/>
      <c r="H81" s="213"/>
      <c r="I81" s="213"/>
      <c r="R81" s="198"/>
    </row>
    <row r="82" spans="3:18" s="176" customFormat="1" ht="16.5">
      <c r="C82" s="198"/>
      <c r="F82" s="198"/>
      <c r="G82" s="198"/>
      <c r="H82" s="213"/>
      <c r="I82" s="213"/>
      <c r="R82" s="198"/>
    </row>
    <row r="83" spans="3:18" s="176" customFormat="1" ht="16.5">
      <c r="C83" s="198"/>
      <c r="F83" s="198"/>
      <c r="G83" s="198"/>
      <c r="H83" s="213"/>
      <c r="I83" s="213"/>
      <c r="R83" s="198"/>
    </row>
    <row r="84" spans="3:18" s="176" customFormat="1" ht="16.5">
      <c r="C84" s="198"/>
      <c r="F84" s="198"/>
      <c r="G84" s="198"/>
      <c r="H84" s="213"/>
      <c r="I84" s="213"/>
      <c r="R84" s="198"/>
    </row>
    <row r="85" spans="3:18" s="176" customFormat="1" ht="16.5">
      <c r="C85" s="198"/>
      <c r="F85" s="198"/>
      <c r="G85" s="198"/>
      <c r="H85" s="213"/>
      <c r="I85" s="213"/>
      <c r="R85" s="198"/>
    </row>
    <row r="86" spans="3:18" s="176" customFormat="1" ht="16.5">
      <c r="C86" s="198"/>
      <c r="F86" s="198"/>
      <c r="G86" s="198"/>
      <c r="H86" s="213"/>
      <c r="I86" s="213"/>
      <c r="R86" s="198"/>
    </row>
    <row r="87" spans="3:18" s="176" customFormat="1" ht="16.5">
      <c r="C87" s="198"/>
      <c r="F87" s="198"/>
      <c r="G87" s="198"/>
      <c r="H87" s="213"/>
      <c r="I87" s="213"/>
      <c r="R87" s="198"/>
    </row>
    <row r="88" spans="3:18" s="176" customFormat="1" ht="16.5">
      <c r="C88" s="198"/>
      <c r="F88" s="198"/>
      <c r="G88" s="198"/>
      <c r="H88" s="213"/>
      <c r="I88" s="213"/>
      <c r="R88" s="198"/>
    </row>
    <row r="89" spans="3:18" s="176" customFormat="1" ht="16.5">
      <c r="C89" s="198"/>
      <c r="F89" s="198"/>
      <c r="G89" s="198"/>
      <c r="H89" s="213"/>
      <c r="I89" s="213"/>
      <c r="R89" s="198"/>
    </row>
    <row r="90" spans="3:18" s="176" customFormat="1" ht="16.5">
      <c r="C90" s="198"/>
      <c r="F90" s="198"/>
      <c r="G90" s="198"/>
      <c r="H90" s="213"/>
      <c r="I90" s="213"/>
      <c r="R90" s="198"/>
    </row>
    <row r="91" spans="3:18" s="176" customFormat="1" ht="16.5">
      <c r="C91" s="198"/>
      <c r="F91" s="198"/>
      <c r="G91" s="198"/>
      <c r="H91" s="213"/>
      <c r="I91" s="213"/>
      <c r="R91" s="198"/>
    </row>
    <row r="92" spans="3:18" s="176" customFormat="1" ht="16.5">
      <c r="C92" s="198"/>
      <c r="F92" s="198"/>
      <c r="G92" s="198"/>
      <c r="H92" s="213"/>
      <c r="I92" s="213"/>
      <c r="R92" s="198"/>
    </row>
    <row r="93" spans="3:18" s="176" customFormat="1" ht="16.5">
      <c r="C93" s="198"/>
      <c r="F93" s="198"/>
      <c r="G93" s="198"/>
      <c r="H93" s="213"/>
      <c r="I93" s="213"/>
      <c r="R93" s="198"/>
    </row>
    <row r="94" spans="3:18" s="176" customFormat="1" ht="16.5">
      <c r="C94" s="198"/>
      <c r="F94" s="198"/>
      <c r="G94" s="198"/>
      <c r="H94" s="213"/>
      <c r="I94" s="213"/>
      <c r="R94" s="198"/>
    </row>
    <row r="95" spans="3:18" s="176" customFormat="1" ht="16.5">
      <c r="C95" s="198"/>
      <c r="F95" s="198"/>
      <c r="G95" s="198"/>
      <c r="H95" s="213"/>
      <c r="I95" s="213"/>
      <c r="R95" s="198"/>
    </row>
    <row r="96" spans="3:18" s="176" customFormat="1" ht="16.5">
      <c r="C96" s="198"/>
      <c r="F96" s="198"/>
      <c r="G96" s="198"/>
      <c r="H96" s="213"/>
      <c r="I96" s="213"/>
      <c r="R96" s="198"/>
    </row>
    <row r="97" spans="3:18" s="176" customFormat="1" ht="16.5">
      <c r="C97" s="198"/>
      <c r="F97" s="198"/>
      <c r="G97" s="198"/>
      <c r="H97" s="213"/>
      <c r="I97" s="213"/>
      <c r="R97" s="198"/>
    </row>
    <row r="98" spans="3:18" s="176" customFormat="1" ht="16.5">
      <c r="C98" s="198"/>
      <c r="F98" s="198"/>
      <c r="G98" s="198"/>
      <c r="H98" s="213"/>
      <c r="I98" s="213"/>
      <c r="R98" s="198"/>
    </row>
    <row r="99" spans="3:18" s="176" customFormat="1" ht="16.5">
      <c r="C99" s="198"/>
      <c r="F99" s="198"/>
      <c r="G99" s="198"/>
      <c r="H99" s="213"/>
      <c r="I99" s="213"/>
      <c r="R99" s="198"/>
    </row>
    <row r="100" spans="3:18" s="176" customFormat="1" ht="16.5">
      <c r="C100" s="198"/>
      <c r="F100" s="198"/>
      <c r="G100" s="198"/>
      <c r="H100" s="213"/>
      <c r="I100" s="213"/>
      <c r="R100" s="198"/>
    </row>
    <row r="101" spans="3:18" s="176" customFormat="1" ht="16.5">
      <c r="C101" s="198"/>
      <c r="F101" s="198"/>
      <c r="G101" s="198"/>
      <c r="H101" s="213"/>
      <c r="I101" s="213"/>
      <c r="R101" s="198"/>
    </row>
    <row r="102" spans="3:18" s="176" customFormat="1" ht="16.5">
      <c r="C102" s="198"/>
      <c r="F102" s="198"/>
      <c r="G102" s="198"/>
      <c r="H102" s="213"/>
      <c r="I102" s="213"/>
      <c r="R102" s="198"/>
    </row>
    <row r="103" spans="3:18" s="176" customFormat="1" ht="16.5">
      <c r="C103" s="198"/>
      <c r="F103" s="198"/>
      <c r="G103" s="198"/>
      <c r="H103" s="213"/>
      <c r="I103" s="213"/>
      <c r="R103" s="198"/>
    </row>
    <row r="104" spans="3:18" s="176" customFormat="1" ht="16.5">
      <c r="C104" s="198"/>
      <c r="F104" s="198"/>
      <c r="G104" s="198"/>
      <c r="H104" s="213"/>
      <c r="I104" s="213"/>
      <c r="R104" s="198"/>
    </row>
    <row r="105" spans="3:18" s="176" customFormat="1" ht="16.5">
      <c r="C105" s="198"/>
      <c r="F105" s="198"/>
      <c r="G105" s="198"/>
      <c r="H105" s="213"/>
      <c r="I105" s="213"/>
      <c r="R105" s="198"/>
    </row>
    <row r="106" spans="3:18" s="176" customFormat="1" ht="16.5">
      <c r="C106" s="198"/>
      <c r="F106" s="198"/>
      <c r="G106" s="198"/>
      <c r="H106" s="213"/>
      <c r="I106" s="213"/>
      <c r="R106" s="198"/>
    </row>
    <row r="107" spans="3:18" s="176" customFormat="1" ht="16.5">
      <c r="C107" s="198"/>
      <c r="F107" s="198"/>
      <c r="G107" s="198"/>
      <c r="H107" s="213"/>
      <c r="I107" s="213"/>
      <c r="R107" s="198"/>
    </row>
    <row r="108" spans="3:18" s="176" customFormat="1" ht="16.5">
      <c r="C108" s="198"/>
      <c r="F108" s="198"/>
      <c r="G108" s="198"/>
      <c r="H108" s="213"/>
      <c r="I108" s="213"/>
      <c r="R108" s="198"/>
    </row>
    <row r="109" spans="3:18" s="176" customFormat="1" ht="16.5">
      <c r="C109" s="198"/>
      <c r="F109" s="198"/>
      <c r="G109" s="198"/>
      <c r="H109" s="213"/>
      <c r="I109" s="213"/>
      <c r="R109" s="198"/>
    </row>
    <row r="110" spans="3:18" s="176" customFormat="1" ht="16.5">
      <c r="C110" s="198"/>
      <c r="F110" s="198"/>
      <c r="G110" s="198"/>
      <c r="H110" s="213"/>
      <c r="I110" s="213"/>
      <c r="R110" s="198"/>
    </row>
    <row r="111" spans="3:18" s="176" customFormat="1" ht="16.5">
      <c r="C111" s="198"/>
      <c r="F111" s="198"/>
      <c r="G111" s="198"/>
      <c r="H111" s="213"/>
      <c r="I111" s="213"/>
      <c r="R111" s="198"/>
    </row>
    <row r="112" spans="3:18" s="176" customFormat="1" ht="16.5">
      <c r="C112" s="198"/>
      <c r="F112" s="198"/>
      <c r="G112" s="198"/>
      <c r="H112" s="213"/>
      <c r="I112" s="213"/>
      <c r="R112" s="198"/>
    </row>
    <row r="113" spans="3:18" s="176" customFormat="1" ht="16.5">
      <c r="C113" s="198"/>
      <c r="F113" s="198"/>
      <c r="G113" s="198"/>
      <c r="H113" s="213"/>
      <c r="I113" s="213"/>
      <c r="R113" s="198"/>
    </row>
    <row r="114" spans="3:18" s="176" customFormat="1" ht="16.5">
      <c r="C114" s="198"/>
      <c r="F114" s="198"/>
      <c r="G114" s="198"/>
      <c r="H114" s="213"/>
      <c r="I114" s="213"/>
      <c r="R114" s="198"/>
    </row>
    <row r="115" spans="3:18" s="176" customFormat="1" ht="16.5">
      <c r="C115" s="198"/>
      <c r="F115" s="198"/>
      <c r="G115" s="198"/>
      <c r="H115" s="213"/>
      <c r="I115" s="213"/>
      <c r="R115" s="198"/>
    </row>
    <row r="116" spans="3:18" s="176" customFormat="1" ht="16.5">
      <c r="C116" s="198"/>
      <c r="F116" s="198"/>
      <c r="G116" s="198"/>
      <c r="H116" s="213"/>
      <c r="I116" s="213"/>
      <c r="R116" s="198"/>
    </row>
    <row r="117" spans="3:18" s="176" customFormat="1" ht="16.5">
      <c r="C117" s="198"/>
      <c r="F117" s="198"/>
      <c r="G117" s="198"/>
      <c r="H117" s="213"/>
      <c r="I117" s="213"/>
      <c r="R117" s="198"/>
    </row>
    <row r="118" spans="3:18" s="176" customFormat="1" ht="16.5">
      <c r="C118" s="198"/>
      <c r="F118" s="198"/>
      <c r="G118" s="198"/>
      <c r="H118" s="213"/>
      <c r="I118" s="213"/>
      <c r="R118" s="198"/>
    </row>
    <row r="119" spans="3:18" s="176" customFormat="1" ht="16.5">
      <c r="C119" s="198"/>
      <c r="F119" s="198"/>
      <c r="G119" s="198"/>
      <c r="H119" s="213"/>
      <c r="I119" s="213"/>
      <c r="R119" s="198"/>
    </row>
    <row r="120" spans="3:18" s="176" customFormat="1" ht="16.5">
      <c r="C120" s="198"/>
      <c r="F120" s="198"/>
      <c r="G120" s="198"/>
      <c r="H120" s="213"/>
      <c r="I120" s="213"/>
      <c r="R120" s="198"/>
    </row>
    <row r="121" spans="3:18" s="176" customFormat="1" ht="16.5">
      <c r="C121" s="198"/>
      <c r="F121" s="198"/>
      <c r="G121" s="198"/>
      <c r="H121" s="213"/>
      <c r="I121" s="213"/>
      <c r="R121" s="198"/>
    </row>
    <row r="122" spans="3:18" s="176" customFormat="1" ht="16.5">
      <c r="C122" s="198"/>
      <c r="F122" s="198"/>
      <c r="G122" s="198"/>
      <c r="H122" s="213"/>
      <c r="I122" s="213"/>
      <c r="R122" s="198"/>
    </row>
    <row r="123" spans="3:18" s="176" customFormat="1" ht="16.5">
      <c r="C123" s="198"/>
      <c r="F123" s="198"/>
      <c r="G123" s="198"/>
      <c r="H123" s="213"/>
      <c r="I123" s="213"/>
      <c r="R123" s="198"/>
    </row>
    <row r="124" spans="3:18" s="176" customFormat="1" ht="16.5">
      <c r="C124" s="198"/>
      <c r="F124" s="198"/>
      <c r="G124" s="198"/>
      <c r="H124" s="213"/>
      <c r="I124" s="213"/>
      <c r="R124" s="198"/>
    </row>
    <row r="125" spans="3:18" s="176" customFormat="1" ht="16.5">
      <c r="C125" s="198"/>
      <c r="F125" s="198"/>
      <c r="G125" s="198"/>
      <c r="H125" s="213"/>
      <c r="I125" s="213"/>
      <c r="R125" s="198"/>
    </row>
    <row r="126" spans="3:18" s="176" customFormat="1" ht="16.5">
      <c r="C126" s="198"/>
      <c r="F126" s="198"/>
      <c r="G126" s="198"/>
      <c r="H126" s="213"/>
      <c r="I126" s="213"/>
      <c r="R126" s="198"/>
    </row>
    <row r="127" spans="3:18" s="176" customFormat="1" ht="16.5">
      <c r="C127" s="198"/>
      <c r="F127" s="198"/>
      <c r="G127" s="198"/>
      <c r="H127" s="213"/>
      <c r="I127" s="213"/>
      <c r="R127" s="198"/>
    </row>
    <row r="128" spans="3:18" s="176" customFormat="1" ht="16.5">
      <c r="C128" s="198"/>
      <c r="F128" s="198"/>
      <c r="G128" s="198"/>
      <c r="H128" s="213"/>
      <c r="I128" s="213"/>
      <c r="R128" s="198"/>
    </row>
    <row r="129" spans="3:18" s="176" customFormat="1" ht="16.5">
      <c r="C129" s="198"/>
      <c r="F129" s="198"/>
      <c r="G129" s="198"/>
      <c r="H129" s="213"/>
      <c r="I129" s="213"/>
      <c r="R129" s="198"/>
    </row>
    <row r="130" spans="3:18" s="176" customFormat="1" ht="16.5">
      <c r="C130" s="198"/>
      <c r="F130" s="198"/>
      <c r="G130" s="198"/>
      <c r="H130" s="213"/>
      <c r="I130" s="213"/>
      <c r="R130" s="198"/>
    </row>
    <row r="131" spans="3:18" s="176" customFormat="1" ht="16.5">
      <c r="C131" s="198"/>
      <c r="F131" s="198"/>
      <c r="G131" s="198"/>
      <c r="H131" s="213"/>
      <c r="I131" s="213"/>
      <c r="R131" s="198"/>
    </row>
    <row r="132" spans="3:18" s="176" customFormat="1" ht="16.5">
      <c r="C132" s="198"/>
      <c r="F132" s="198"/>
      <c r="G132" s="198"/>
      <c r="H132" s="213"/>
      <c r="I132" s="213"/>
      <c r="R132" s="198"/>
    </row>
    <row r="133" spans="3:18" s="176" customFormat="1" ht="16.5">
      <c r="C133" s="198"/>
      <c r="F133" s="198"/>
      <c r="G133" s="198"/>
      <c r="H133" s="213"/>
      <c r="I133" s="213"/>
      <c r="R133" s="198"/>
    </row>
    <row r="134" spans="3:18" s="176" customFormat="1" ht="16.5">
      <c r="C134" s="198"/>
      <c r="F134" s="198"/>
      <c r="G134" s="198"/>
      <c r="H134" s="213"/>
      <c r="I134" s="213"/>
      <c r="R134" s="198"/>
    </row>
    <row r="135" spans="3:18" s="176" customFormat="1" ht="16.5">
      <c r="C135" s="198"/>
      <c r="F135" s="198"/>
      <c r="G135" s="198"/>
      <c r="H135" s="213"/>
      <c r="I135" s="213"/>
      <c r="R135" s="198"/>
    </row>
    <row r="136" spans="3:18" s="176" customFormat="1" ht="16.5">
      <c r="C136" s="198"/>
      <c r="F136" s="198"/>
      <c r="G136" s="198"/>
      <c r="H136" s="213"/>
      <c r="I136" s="213"/>
      <c r="R136" s="198"/>
    </row>
    <row r="137" spans="3:18" s="176" customFormat="1" ht="16.5">
      <c r="C137" s="198"/>
      <c r="F137" s="198"/>
      <c r="G137" s="198"/>
      <c r="H137" s="213"/>
      <c r="I137" s="213"/>
      <c r="R137" s="198"/>
    </row>
    <row r="138" spans="3:18" s="176" customFormat="1" ht="16.5">
      <c r="C138" s="198"/>
      <c r="F138" s="198"/>
      <c r="G138" s="198"/>
      <c r="H138" s="213"/>
      <c r="I138" s="213"/>
      <c r="R138" s="198"/>
    </row>
    <row r="139" spans="3:18" s="176" customFormat="1" ht="16.5">
      <c r="C139" s="198"/>
      <c r="F139" s="198"/>
      <c r="G139" s="198"/>
      <c r="H139" s="213"/>
      <c r="I139" s="213"/>
      <c r="R139" s="198"/>
    </row>
    <row r="140" spans="3:18" s="176" customFormat="1" ht="16.5">
      <c r="C140" s="198"/>
      <c r="F140" s="198"/>
      <c r="G140" s="198"/>
      <c r="H140" s="213"/>
      <c r="I140" s="213"/>
      <c r="R140" s="198"/>
    </row>
    <row r="141" spans="3:18" s="176" customFormat="1" ht="16.5">
      <c r="C141" s="198"/>
      <c r="F141" s="198"/>
      <c r="G141" s="198"/>
      <c r="H141" s="213"/>
      <c r="I141" s="213"/>
      <c r="R141" s="198"/>
    </row>
    <row r="142" spans="3:18" s="176" customFormat="1" ht="16.5">
      <c r="C142" s="198"/>
      <c r="F142" s="198"/>
      <c r="G142" s="198"/>
      <c r="H142" s="213"/>
      <c r="I142" s="213"/>
      <c r="R142" s="198"/>
    </row>
    <row r="143" spans="3:18" s="176" customFormat="1" ht="16.5">
      <c r="C143" s="198"/>
      <c r="F143" s="198"/>
      <c r="G143" s="198"/>
      <c r="H143" s="213"/>
      <c r="I143" s="213"/>
      <c r="R143" s="198"/>
    </row>
    <row r="144" spans="3:18" s="176" customFormat="1" ht="16.5">
      <c r="C144" s="198"/>
      <c r="F144" s="198"/>
      <c r="G144" s="198"/>
      <c r="H144" s="213"/>
      <c r="I144" s="213"/>
      <c r="R144" s="198"/>
    </row>
    <row r="145" spans="3:18" s="176" customFormat="1" ht="16.5">
      <c r="C145" s="198"/>
      <c r="F145" s="198"/>
      <c r="G145" s="198"/>
      <c r="H145" s="213"/>
      <c r="I145" s="213"/>
      <c r="R145" s="198"/>
    </row>
    <row r="146" spans="3:18" s="176" customFormat="1" ht="16.5">
      <c r="C146" s="198"/>
      <c r="F146" s="198"/>
      <c r="G146" s="198"/>
      <c r="H146" s="213"/>
      <c r="I146" s="213"/>
      <c r="R146" s="198"/>
    </row>
    <row r="147" spans="3:18" s="176" customFormat="1" ht="16.5">
      <c r="C147" s="198"/>
      <c r="F147" s="198"/>
      <c r="G147" s="198"/>
      <c r="H147" s="213"/>
      <c r="I147" s="213"/>
      <c r="R147" s="198"/>
    </row>
    <row r="148" spans="3:18" s="176" customFormat="1" ht="16.5">
      <c r="C148" s="198"/>
      <c r="F148" s="198"/>
      <c r="G148" s="198"/>
      <c r="H148" s="213"/>
      <c r="I148" s="213"/>
      <c r="R148" s="198"/>
    </row>
    <row r="149" spans="3:18" s="176" customFormat="1" ht="16.5">
      <c r="C149" s="198"/>
      <c r="F149" s="198"/>
      <c r="G149" s="198"/>
      <c r="H149" s="213"/>
      <c r="I149" s="213"/>
      <c r="R149" s="198"/>
    </row>
    <row r="150" spans="3:18" s="176" customFormat="1" ht="16.5">
      <c r="C150" s="198"/>
      <c r="F150" s="198"/>
      <c r="G150" s="198"/>
      <c r="H150" s="213"/>
      <c r="I150" s="213"/>
      <c r="R150" s="198"/>
    </row>
    <row r="151" spans="3:18" s="176" customFormat="1" ht="16.5">
      <c r="C151" s="198"/>
      <c r="F151" s="198"/>
      <c r="G151" s="198"/>
      <c r="H151" s="213"/>
      <c r="I151" s="213"/>
      <c r="R151" s="198"/>
    </row>
    <row r="152" spans="3:18" s="176" customFormat="1" ht="16.5">
      <c r="C152" s="198"/>
      <c r="F152" s="198"/>
      <c r="G152" s="198"/>
      <c r="H152" s="213"/>
      <c r="I152" s="213"/>
      <c r="R152" s="198"/>
    </row>
    <row r="153" spans="3:18" s="176" customFormat="1" ht="16.5">
      <c r="C153" s="198"/>
      <c r="F153" s="198"/>
      <c r="G153" s="198"/>
      <c r="H153" s="213"/>
      <c r="I153" s="213"/>
      <c r="R153" s="198"/>
    </row>
    <row r="154" spans="3:18" s="176" customFormat="1" ht="16.5">
      <c r="C154" s="198"/>
      <c r="F154" s="198"/>
      <c r="G154" s="198"/>
      <c r="H154" s="213"/>
      <c r="I154" s="213"/>
      <c r="R154" s="198"/>
    </row>
    <row r="155" spans="3:18" s="176" customFormat="1" ht="16.5">
      <c r="C155" s="198"/>
      <c r="F155" s="198"/>
      <c r="G155" s="198"/>
      <c r="H155" s="213"/>
      <c r="I155" s="213"/>
      <c r="R155" s="198"/>
    </row>
    <row r="156" spans="3:18" s="176" customFormat="1" ht="16.5">
      <c r="C156" s="198"/>
      <c r="F156" s="198"/>
      <c r="G156" s="198"/>
      <c r="H156" s="213"/>
      <c r="I156" s="213"/>
      <c r="R156" s="198"/>
    </row>
    <row r="157" spans="3:18" s="176" customFormat="1" ht="16.5">
      <c r="C157" s="198"/>
      <c r="F157" s="198"/>
      <c r="G157" s="198"/>
      <c r="H157" s="213"/>
      <c r="I157" s="213"/>
      <c r="R157" s="198"/>
    </row>
    <row r="158" spans="3:18" s="176" customFormat="1" ht="16.5">
      <c r="C158" s="198"/>
      <c r="F158" s="198"/>
      <c r="G158" s="198"/>
      <c r="H158" s="213"/>
      <c r="I158" s="213"/>
      <c r="R158" s="198"/>
    </row>
    <row r="159" spans="3:18" s="176" customFormat="1" ht="16.5">
      <c r="C159" s="198"/>
      <c r="F159" s="198"/>
      <c r="G159" s="198"/>
      <c r="H159" s="213"/>
      <c r="I159" s="213"/>
      <c r="R159" s="198"/>
    </row>
    <row r="160" spans="3:18" s="176" customFormat="1" ht="16.5">
      <c r="C160" s="198"/>
      <c r="F160" s="198"/>
      <c r="G160" s="198"/>
      <c r="H160" s="213"/>
      <c r="I160" s="213"/>
      <c r="R160" s="198"/>
    </row>
    <row r="161" spans="3:18" s="176" customFormat="1" ht="16.5">
      <c r="C161" s="198"/>
      <c r="F161" s="198"/>
      <c r="G161" s="198"/>
      <c r="H161" s="213"/>
      <c r="I161" s="213"/>
      <c r="R161" s="198"/>
    </row>
    <row r="162" spans="3:18" s="176" customFormat="1" ht="16.5">
      <c r="C162" s="198"/>
      <c r="F162" s="198"/>
      <c r="G162" s="198"/>
      <c r="H162" s="213"/>
      <c r="I162" s="213"/>
      <c r="R162" s="198"/>
    </row>
    <row r="163" spans="3:18" s="176" customFormat="1" ht="16.5">
      <c r="C163" s="198"/>
      <c r="F163" s="198"/>
      <c r="G163" s="198"/>
      <c r="H163" s="213"/>
      <c r="I163" s="213"/>
      <c r="R163" s="198"/>
    </row>
    <row r="164" spans="3:18" s="176" customFormat="1" ht="16.5">
      <c r="C164" s="198"/>
      <c r="F164" s="198"/>
      <c r="G164" s="198"/>
      <c r="H164" s="213"/>
      <c r="I164" s="213"/>
      <c r="R164" s="198"/>
    </row>
    <row r="165" spans="3:18" s="176" customFormat="1" ht="16.5">
      <c r="C165" s="198"/>
      <c r="F165" s="198"/>
      <c r="G165" s="198"/>
      <c r="H165" s="213"/>
      <c r="I165" s="213"/>
      <c r="R165" s="198"/>
    </row>
    <row r="166" spans="3:18" s="176" customFormat="1" ht="16.5">
      <c r="C166" s="198"/>
      <c r="F166" s="198"/>
      <c r="G166" s="198"/>
      <c r="H166" s="213"/>
      <c r="I166" s="213"/>
      <c r="R166" s="198"/>
    </row>
    <row r="167" spans="3:18" s="176" customFormat="1" ht="16.5">
      <c r="C167" s="198"/>
      <c r="F167" s="198"/>
      <c r="G167" s="198"/>
      <c r="H167" s="213"/>
      <c r="I167" s="213"/>
      <c r="R167" s="198"/>
    </row>
    <row r="168" spans="3:18" s="176" customFormat="1" ht="16.5">
      <c r="C168" s="198"/>
      <c r="F168" s="198"/>
      <c r="G168" s="198"/>
      <c r="H168" s="213"/>
      <c r="I168" s="213"/>
      <c r="R168" s="198"/>
    </row>
    <row r="169" spans="3:18" s="176" customFormat="1" ht="16.5">
      <c r="C169" s="198"/>
      <c r="F169" s="198"/>
      <c r="G169" s="198"/>
      <c r="H169" s="213"/>
      <c r="I169" s="213"/>
      <c r="R169" s="198"/>
    </row>
    <row r="170" spans="3:18" s="176" customFormat="1" ht="16.5">
      <c r="C170" s="198"/>
      <c r="F170" s="198"/>
      <c r="G170" s="198"/>
      <c r="H170" s="213"/>
      <c r="I170" s="213"/>
      <c r="R170" s="198"/>
    </row>
    <row r="171" spans="3:18" s="176" customFormat="1" ht="16.5">
      <c r="C171" s="198"/>
      <c r="F171" s="198"/>
      <c r="G171" s="198"/>
      <c r="H171" s="213"/>
      <c r="I171" s="213"/>
      <c r="R171" s="198"/>
    </row>
    <row r="172" spans="3:18" s="176" customFormat="1" ht="16.5">
      <c r="C172" s="198"/>
      <c r="F172" s="198"/>
      <c r="G172" s="198"/>
      <c r="H172" s="213"/>
      <c r="I172" s="213"/>
      <c r="R172" s="198"/>
    </row>
    <row r="173" spans="3:18" s="176" customFormat="1" ht="16.5">
      <c r="C173" s="198"/>
      <c r="F173" s="198"/>
      <c r="G173" s="198"/>
      <c r="H173" s="213"/>
      <c r="I173" s="213"/>
      <c r="R173" s="198"/>
    </row>
    <row r="174" spans="3:18" s="176" customFormat="1" ht="16.5">
      <c r="C174" s="198"/>
      <c r="F174" s="198"/>
      <c r="G174" s="198"/>
      <c r="H174" s="213"/>
      <c r="I174" s="213"/>
      <c r="R174" s="198"/>
    </row>
    <row r="175" spans="3:18" s="176" customFormat="1" ht="16.5">
      <c r="C175" s="198"/>
      <c r="F175" s="198"/>
      <c r="G175" s="198"/>
      <c r="H175" s="213"/>
      <c r="I175" s="213"/>
      <c r="R175" s="198"/>
    </row>
    <row r="176" spans="3:18" s="176" customFormat="1" ht="16.5">
      <c r="C176" s="198"/>
      <c r="F176" s="198"/>
      <c r="G176" s="198"/>
      <c r="H176" s="213"/>
      <c r="I176" s="213"/>
      <c r="R176" s="198"/>
    </row>
    <row r="177" spans="3:18" s="176" customFormat="1" ht="16.5">
      <c r="C177" s="198"/>
      <c r="F177" s="198"/>
      <c r="G177" s="198"/>
      <c r="H177" s="213"/>
      <c r="I177" s="213"/>
      <c r="R177" s="198"/>
    </row>
    <row r="178" spans="3:18" s="176" customFormat="1" ht="16.5">
      <c r="C178" s="198"/>
      <c r="F178" s="198"/>
      <c r="G178" s="198"/>
      <c r="H178" s="213"/>
      <c r="I178" s="213"/>
      <c r="R178" s="198"/>
    </row>
    <row r="179" spans="3:18" s="176" customFormat="1" ht="16.5">
      <c r="C179" s="198"/>
      <c r="F179" s="198"/>
      <c r="G179" s="198"/>
      <c r="H179" s="213"/>
      <c r="I179" s="213"/>
      <c r="R179" s="198"/>
    </row>
    <row r="180" spans="3:18" s="176" customFormat="1" ht="16.5">
      <c r="C180" s="198"/>
      <c r="F180" s="198"/>
      <c r="G180" s="198"/>
      <c r="H180" s="213"/>
      <c r="I180" s="213"/>
      <c r="R180" s="198"/>
    </row>
    <row r="181" spans="3:18" s="176" customFormat="1" ht="16.5">
      <c r="C181" s="198"/>
      <c r="F181" s="198"/>
      <c r="G181" s="198"/>
      <c r="H181" s="213"/>
      <c r="I181" s="213"/>
      <c r="R181" s="198"/>
    </row>
    <row r="182" spans="3:18" s="176" customFormat="1" ht="16.5">
      <c r="C182" s="198"/>
      <c r="F182" s="198"/>
      <c r="G182" s="198"/>
      <c r="H182" s="213"/>
      <c r="I182" s="213"/>
      <c r="R182" s="198"/>
    </row>
    <row r="183" spans="3:18" s="176" customFormat="1" ht="16.5">
      <c r="C183" s="198"/>
      <c r="F183" s="198"/>
      <c r="G183" s="198"/>
      <c r="H183" s="213"/>
      <c r="I183" s="213"/>
      <c r="R183" s="198"/>
    </row>
    <row r="184" spans="3:18" s="176" customFormat="1" ht="16.5">
      <c r="C184" s="198"/>
      <c r="F184" s="198"/>
      <c r="G184" s="198"/>
      <c r="H184" s="213"/>
      <c r="I184" s="213"/>
      <c r="R184" s="198"/>
    </row>
    <row r="185" spans="3:18" s="176" customFormat="1" ht="16.5">
      <c r="C185" s="198"/>
      <c r="F185" s="198"/>
      <c r="G185" s="198"/>
      <c r="H185" s="213"/>
      <c r="I185" s="213"/>
      <c r="R185" s="198"/>
    </row>
    <row r="186" spans="3:18" s="176" customFormat="1" ht="16.5">
      <c r="C186" s="198"/>
      <c r="F186" s="198"/>
      <c r="G186" s="198"/>
      <c r="H186" s="213"/>
      <c r="I186" s="213"/>
      <c r="R186" s="198"/>
    </row>
    <row r="187" spans="3:18" s="176" customFormat="1" ht="16.5">
      <c r="C187" s="198"/>
      <c r="F187" s="198"/>
      <c r="G187" s="198"/>
      <c r="H187" s="213"/>
      <c r="I187" s="213"/>
      <c r="R187" s="198"/>
    </row>
    <row r="188" spans="3:18" s="176" customFormat="1" ht="16.5">
      <c r="C188" s="198"/>
      <c r="F188" s="198"/>
      <c r="G188" s="198"/>
      <c r="H188" s="213"/>
      <c r="I188" s="213"/>
      <c r="R188" s="198"/>
    </row>
    <row r="189" spans="3:18" s="176" customFormat="1" ht="16.5">
      <c r="C189" s="198"/>
      <c r="F189" s="198"/>
      <c r="G189" s="198"/>
      <c r="H189" s="213"/>
      <c r="I189" s="213"/>
      <c r="R189" s="198"/>
    </row>
    <row r="190" spans="3:18" s="176" customFormat="1" ht="16.5">
      <c r="C190" s="198"/>
      <c r="F190" s="198"/>
      <c r="G190" s="198"/>
      <c r="H190" s="213"/>
      <c r="I190" s="213"/>
      <c r="R190" s="198"/>
    </row>
    <row r="191" spans="3:18" s="176" customFormat="1" ht="16.5">
      <c r="C191" s="198"/>
      <c r="F191" s="198"/>
      <c r="G191" s="198"/>
      <c r="H191" s="213"/>
      <c r="I191" s="213"/>
      <c r="R191" s="198"/>
    </row>
    <row r="192" spans="3:18" s="176" customFormat="1" ht="16.5">
      <c r="C192" s="198"/>
      <c r="F192" s="198"/>
      <c r="G192" s="198"/>
      <c r="H192" s="213"/>
      <c r="I192" s="213"/>
      <c r="R192" s="198"/>
    </row>
    <row r="193" spans="3:18" s="176" customFormat="1" ht="16.5">
      <c r="C193" s="198"/>
      <c r="F193" s="198"/>
      <c r="G193" s="198"/>
      <c r="H193" s="213"/>
      <c r="I193" s="213"/>
      <c r="R193" s="198"/>
    </row>
    <row r="194" spans="3:18" s="176" customFormat="1" ht="16.5">
      <c r="C194" s="198"/>
      <c r="F194" s="198"/>
      <c r="G194" s="198"/>
      <c r="H194" s="213"/>
      <c r="I194" s="213"/>
      <c r="R194" s="198"/>
    </row>
    <row r="195" spans="3:18" s="176" customFormat="1" ht="16.5">
      <c r="C195" s="198"/>
      <c r="F195" s="198"/>
      <c r="G195" s="198"/>
      <c r="H195" s="213"/>
      <c r="I195" s="213"/>
      <c r="R195" s="198"/>
    </row>
    <row r="196" spans="3:18" s="176" customFormat="1" ht="16.5">
      <c r="C196" s="198"/>
      <c r="F196" s="198"/>
      <c r="G196" s="198"/>
      <c r="H196" s="213"/>
      <c r="I196" s="213"/>
      <c r="R196" s="198"/>
    </row>
    <row r="197" spans="3:18" s="176" customFormat="1" ht="16.5">
      <c r="C197" s="198"/>
      <c r="F197" s="198"/>
      <c r="G197" s="198"/>
      <c r="H197" s="213"/>
      <c r="I197" s="213"/>
      <c r="R197" s="198"/>
    </row>
    <row r="198" spans="3:18" s="176" customFormat="1" ht="16.5">
      <c r="C198" s="198"/>
      <c r="F198" s="198"/>
      <c r="G198" s="198"/>
      <c r="H198" s="213"/>
      <c r="I198" s="213"/>
      <c r="R198" s="198"/>
    </row>
    <row r="199" spans="3:18" s="176" customFormat="1" ht="16.5">
      <c r="C199" s="198"/>
      <c r="F199" s="198"/>
      <c r="G199" s="198"/>
      <c r="H199" s="213"/>
      <c r="I199" s="213"/>
      <c r="R199" s="198"/>
    </row>
    <row r="200" spans="3:18" s="176" customFormat="1" ht="16.5">
      <c r="C200" s="198"/>
      <c r="F200" s="198"/>
      <c r="G200" s="198"/>
      <c r="H200" s="213"/>
      <c r="I200" s="213"/>
      <c r="R200" s="198"/>
    </row>
    <row r="201" spans="3:18" s="176" customFormat="1" ht="16.5">
      <c r="C201" s="198"/>
      <c r="F201" s="198"/>
      <c r="G201" s="198"/>
      <c r="H201" s="213"/>
      <c r="I201" s="213"/>
      <c r="R201" s="198"/>
    </row>
    <row r="202" spans="3:18" s="176" customFormat="1" ht="16.5">
      <c r="C202" s="198"/>
      <c r="F202" s="198"/>
      <c r="G202" s="198"/>
      <c r="H202" s="213"/>
      <c r="I202" s="213"/>
      <c r="R202" s="198"/>
    </row>
    <row r="203" spans="3:18" s="176" customFormat="1" ht="16.5">
      <c r="C203" s="198"/>
      <c r="F203" s="198"/>
      <c r="G203" s="198"/>
      <c r="H203" s="213"/>
      <c r="I203" s="213"/>
      <c r="R203" s="198"/>
    </row>
    <row r="204" spans="3:18" s="176" customFormat="1" ht="16.5">
      <c r="C204" s="198"/>
      <c r="F204" s="198"/>
      <c r="G204" s="198"/>
      <c r="H204" s="213"/>
      <c r="I204" s="213"/>
      <c r="R204" s="198"/>
    </row>
    <row r="205" spans="3:18" s="176" customFormat="1" ht="16.5">
      <c r="C205" s="198"/>
      <c r="F205" s="198"/>
      <c r="G205" s="198"/>
      <c r="H205" s="213"/>
      <c r="I205" s="213"/>
      <c r="R205" s="198"/>
    </row>
    <row r="206" spans="3:18" s="176" customFormat="1" ht="16.5">
      <c r="C206" s="198"/>
      <c r="F206" s="198"/>
      <c r="G206" s="198"/>
      <c r="H206" s="213"/>
      <c r="I206" s="213"/>
      <c r="R206" s="198"/>
    </row>
    <row r="207" spans="3:18" s="176" customFormat="1" ht="16.5">
      <c r="C207" s="198"/>
      <c r="F207" s="198"/>
      <c r="G207" s="198"/>
      <c r="H207" s="213"/>
      <c r="I207" s="213"/>
      <c r="R207" s="198"/>
    </row>
    <row r="208" spans="3:18" s="176" customFormat="1" ht="16.5">
      <c r="C208" s="198"/>
      <c r="F208" s="198"/>
      <c r="G208" s="198"/>
      <c r="H208" s="213"/>
      <c r="I208" s="213"/>
      <c r="R208" s="198"/>
    </row>
    <row r="209" spans="3:18" s="176" customFormat="1" ht="16.5">
      <c r="C209" s="198"/>
      <c r="F209" s="198"/>
      <c r="G209" s="198"/>
      <c r="H209" s="213"/>
      <c r="I209" s="213"/>
      <c r="R209" s="198"/>
    </row>
    <row r="210" spans="3:18" s="176" customFormat="1" ht="16.5">
      <c r="C210" s="198"/>
      <c r="F210" s="198"/>
      <c r="G210" s="198"/>
      <c r="H210" s="213"/>
      <c r="I210" s="213"/>
      <c r="R210" s="198"/>
    </row>
    <row r="211" spans="3:18" s="176" customFormat="1" ht="16.5">
      <c r="C211" s="198"/>
      <c r="F211" s="198"/>
      <c r="G211" s="198"/>
      <c r="H211" s="213"/>
      <c r="I211" s="213"/>
      <c r="R211" s="198"/>
    </row>
    <row r="212" spans="3:18" s="176" customFormat="1" ht="16.5">
      <c r="C212" s="198"/>
      <c r="F212" s="198"/>
      <c r="G212" s="198"/>
      <c r="H212" s="213"/>
      <c r="I212" s="213"/>
      <c r="R212" s="198"/>
    </row>
    <row r="213" spans="3:18" s="176" customFormat="1" ht="16.5">
      <c r="C213" s="198"/>
      <c r="F213" s="198"/>
      <c r="G213" s="198"/>
      <c r="H213" s="213"/>
      <c r="I213" s="213"/>
      <c r="R213" s="198"/>
    </row>
    <row r="214" spans="3:18" s="176" customFormat="1" ht="16.5">
      <c r="C214" s="198"/>
      <c r="F214" s="198"/>
      <c r="G214" s="198"/>
      <c r="H214" s="213"/>
      <c r="I214" s="213"/>
      <c r="R214" s="198"/>
    </row>
    <row r="215" spans="3:18" s="176" customFormat="1" ht="16.5">
      <c r="C215" s="198"/>
      <c r="F215" s="198"/>
      <c r="G215" s="198"/>
      <c r="H215" s="213"/>
      <c r="I215" s="213"/>
      <c r="R215" s="198"/>
    </row>
    <row r="216" spans="3:18" s="176" customFormat="1" ht="16.5">
      <c r="C216" s="198"/>
      <c r="F216" s="198"/>
      <c r="G216" s="198"/>
      <c r="H216" s="213"/>
      <c r="I216" s="213"/>
      <c r="R216" s="198"/>
    </row>
    <row r="217" spans="3:18" s="176" customFormat="1" ht="16.5">
      <c r="C217" s="198"/>
      <c r="F217" s="198"/>
      <c r="G217" s="198"/>
      <c r="H217" s="213"/>
      <c r="I217" s="213"/>
      <c r="R217" s="198"/>
    </row>
    <row r="218" spans="3:18" s="176" customFormat="1" ht="16.5">
      <c r="C218" s="198"/>
      <c r="F218" s="198"/>
      <c r="G218" s="198"/>
      <c r="H218" s="213"/>
      <c r="I218" s="213"/>
      <c r="R218" s="198"/>
    </row>
    <row r="219" spans="3:18" s="176" customFormat="1" ht="16.5">
      <c r="C219" s="198"/>
      <c r="F219" s="198"/>
      <c r="G219" s="198"/>
      <c r="H219" s="213"/>
      <c r="I219" s="213"/>
      <c r="R219" s="198"/>
    </row>
    <row r="220" spans="3:18" s="176" customFormat="1" ht="16.5">
      <c r="C220" s="198"/>
      <c r="F220" s="198"/>
      <c r="G220" s="198"/>
      <c r="H220" s="213"/>
      <c r="I220" s="213"/>
      <c r="R220" s="198"/>
    </row>
    <row r="221" spans="3:18" s="176" customFormat="1" ht="16.5">
      <c r="C221" s="198"/>
      <c r="F221" s="198"/>
      <c r="G221" s="198"/>
      <c r="H221" s="213"/>
      <c r="I221" s="213"/>
      <c r="R221" s="198"/>
    </row>
    <row r="222" spans="3:18" s="176" customFormat="1" ht="16.5">
      <c r="C222" s="198"/>
      <c r="F222" s="198"/>
      <c r="G222" s="198"/>
      <c r="H222" s="213"/>
      <c r="I222" s="213"/>
      <c r="R222" s="198"/>
    </row>
    <row r="223" spans="3:18" s="176" customFormat="1" ht="16.5">
      <c r="C223" s="198"/>
      <c r="F223" s="198"/>
      <c r="G223" s="198"/>
      <c r="H223" s="213"/>
      <c r="I223" s="213"/>
      <c r="R223" s="198"/>
    </row>
    <row r="224" spans="3:18" s="176" customFormat="1" ht="16.5">
      <c r="C224" s="198"/>
      <c r="F224" s="198"/>
      <c r="G224" s="198"/>
      <c r="H224" s="213"/>
      <c r="I224" s="213"/>
      <c r="R224" s="198"/>
    </row>
    <row r="225" spans="3:18" s="176" customFormat="1" ht="16.5">
      <c r="C225" s="198"/>
      <c r="F225" s="198"/>
      <c r="G225" s="198"/>
      <c r="H225" s="213"/>
      <c r="I225" s="213"/>
      <c r="R225" s="198"/>
    </row>
    <row r="226" spans="3:18" s="176" customFormat="1" ht="16.5">
      <c r="C226" s="198"/>
      <c r="F226" s="198"/>
      <c r="G226" s="198"/>
      <c r="H226" s="213"/>
      <c r="I226" s="213"/>
      <c r="R226" s="198"/>
    </row>
    <row r="227" spans="3:18" s="176" customFormat="1" ht="16.5">
      <c r="C227" s="198"/>
      <c r="F227" s="198"/>
      <c r="G227" s="198"/>
      <c r="H227" s="213"/>
      <c r="I227" s="213"/>
      <c r="R227" s="198"/>
    </row>
    <row r="228" spans="3:18" s="176" customFormat="1" ht="16.5">
      <c r="C228" s="198"/>
      <c r="F228" s="198"/>
      <c r="G228" s="198"/>
      <c r="H228" s="213"/>
      <c r="I228" s="213"/>
      <c r="R228" s="198"/>
    </row>
    <row r="229" spans="3:18" s="176" customFormat="1" ht="16.5">
      <c r="C229" s="198"/>
      <c r="F229" s="198"/>
      <c r="G229" s="198"/>
      <c r="H229" s="213"/>
      <c r="I229" s="213"/>
      <c r="R229" s="198"/>
    </row>
    <row r="230" spans="3:18" s="176" customFormat="1" ht="16.5">
      <c r="C230" s="198"/>
      <c r="F230" s="198"/>
      <c r="G230" s="198"/>
      <c r="H230" s="213"/>
      <c r="I230" s="213"/>
      <c r="R230" s="198"/>
    </row>
    <row r="231" spans="3:18" s="176" customFormat="1" ht="16.5">
      <c r="C231" s="198"/>
      <c r="F231" s="198"/>
      <c r="G231" s="198"/>
      <c r="H231" s="213"/>
      <c r="I231" s="213"/>
      <c r="R231" s="198"/>
    </row>
    <row r="232" spans="3:18" s="176" customFormat="1" ht="16.5">
      <c r="C232" s="198"/>
      <c r="F232" s="198"/>
      <c r="G232" s="198"/>
      <c r="H232" s="213"/>
      <c r="I232" s="213"/>
      <c r="R232" s="198"/>
    </row>
    <row r="233" spans="3:18" s="176" customFormat="1" ht="16.5">
      <c r="C233" s="198"/>
      <c r="F233" s="198"/>
      <c r="G233" s="198"/>
      <c r="H233" s="213"/>
      <c r="I233" s="213"/>
      <c r="R233" s="198"/>
    </row>
    <row r="234" spans="3:18" s="176" customFormat="1" ht="16.5">
      <c r="C234" s="198"/>
      <c r="F234" s="198"/>
      <c r="G234" s="198"/>
      <c r="H234" s="213"/>
      <c r="I234" s="213"/>
      <c r="R234" s="198"/>
    </row>
    <row r="235" spans="3:18" s="176" customFormat="1" ht="16.5">
      <c r="C235" s="198"/>
      <c r="F235" s="198"/>
      <c r="G235" s="198"/>
      <c r="H235" s="213"/>
      <c r="I235" s="213"/>
      <c r="R235" s="198"/>
    </row>
    <row r="236" spans="3:18" s="176" customFormat="1" ht="16.5">
      <c r="C236" s="198"/>
      <c r="F236" s="198"/>
      <c r="G236" s="198"/>
      <c r="H236" s="213"/>
      <c r="I236" s="213"/>
      <c r="R236" s="198"/>
    </row>
    <row r="237" spans="3:18" s="176" customFormat="1" ht="16.5">
      <c r="C237" s="198"/>
      <c r="F237" s="198"/>
      <c r="G237" s="198"/>
      <c r="H237" s="213"/>
      <c r="I237" s="213"/>
      <c r="R237" s="198"/>
    </row>
    <row r="238" spans="3:18" s="176" customFormat="1" ht="16.5">
      <c r="C238" s="198"/>
      <c r="F238" s="198"/>
      <c r="G238" s="198"/>
      <c r="H238" s="213"/>
      <c r="I238" s="213"/>
      <c r="R238" s="198"/>
    </row>
    <row r="239" spans="3:18" s="176" customFormat="1" ht="16.5">
      <c r="C239" s="198"/>
      <c r="F239" s="198"/>
      <c r="G239" s="198"/>
      <c r="H239" s="213"/>
      <c r="I239" s="213"/>
      <c r="R239" s="198"/>
    </row>
    <row r="240" spans="3:18" s="176" customFormat="1" ht="16.5">
      <c r="C240" s="198"/>
      <c r="F240" s="198"/>
      <c r="G240" s="198"/>
      <c r="H240" s="213"/>
      <c r="I240" s="213"/>
      <c r="R240" s="198"/>
    </row>
    <row r="241" spans="3:18" s="176" customFormat="1" ht="16.5">
      <c r="C241" s="198"/>
      <c r="F241" s="198"/>
      <c r="G241" s="198"/>
      <c r="H241" s="213"/>
      <c r="I241" s="213"/>
      <c r="R241" s="198"/>
    </row>
    <row r="242" spans="3:18" s="176" customFormat="1" ht="16.5">
      <c r="C242" s="198"/>
      <c r="F242" s="198"/>
      <c r="G242" s="198"/>
      <c r="H242" s="213"/>
      <c r="I242" s="213"/>
      <c r="R242" s="198"/>
    </row>
    <row r="243" spans="3:18" s="176" customFormat="1" ht="16.5">
      <c r="C243" s="198"/>
      <c r="F243" s="198"/>
      <c r="G243" s="198"/>
      <c r="H243" s="213"/>
      <c r="I243" s="213"/>
      <c r="R243" s="198"/>
    </row>
    <row r="244" spans="3:18" s="176" customFormat="1" ht="16.5">
      <c r="C244" s="198"/>
      <c r="F244" s="198"/>
      <c r="G244" s="198"/>
      <c r="H244" s="213"/>
      <c r="I244" s="213"/>
      <c r="R244" s="198"/>
    </row>
    <row r="245" spans="3:18" s="176" customFormat="1" ht="16.5">
      <c r="C245" s="198"/>
      <c r="F245" s="198"/>
      <c r="G245" s="198"/>
      <c r="H245" s="213"/>
      <c r="I245" s="213"/>
      <c r="R245" s="198"/>
    </row>
    <row r="246" spans="3:18" s="176" customFormat="1" ht="16.5">
      <c r="C246" s="198"/>
      <c r="F246" s="198"/>
      <c r="G246" s="198"/>
      <c r="H246" s="213"/>
      <c r="I246" s="213"/>
      <c r="R246" s="198"/>
    </row>
    <row r="247" spans="3:18" s="176" customFormat="1" ht="16.5">
      <c r="C247" s="198"/>
      <c r="F247" s="198"/>
      <c r="G247" s="198"/>
      <c r="H247" s="213"/>
      <c r="I247" s="213"/>
      <c r="R247" s="198"/>
    </row>
    <row r="248" spans="3:18" s="176" customFormat="1" ht="16.5">
      <c r="C248" s="198"/>
      <c r="F248" s="198"/>
      <c r="G248" s="198"/>
      <c r="H248" s="213"/>
      <c r="I248" s="213"/>
      <c r="R248" s="198"/>
    </row>
    <row r="249" spans="3:18" s="176" customFormat="1" ht="16.5">
      <c r="C249" s="198"/>
      <c r="F249" s="198"/>
      <c r="G249" s="198"/>
      <c r="H249" s="213"/>
      <c r="I249" s="213"/>
      <c r="R249" s="198"/>
    </row>
    <row r="250" spans="3:18" s="176" customFormat="1" ht="16.5">
      <c r="C250" s="198"/>
      <c r="F250" s="198"/>
      <c r="G250" s="198"/>
      <c r="H250" s="213"/>
      <c r="I250" s="213"/>
      <c r="R250" s="198"/>
    </row>
    <row r="251" spans="3:18" s="176" customFormat="1" ht="16.5">
      <c r="C251" s="198"/>
      <c r="F251" s="198"/>
      <c r="G251" s="198"/>
      <c r="H251" s="213"/>
      <c r="I251" s="213"/>
      <c r="R251" s="198"/>
    </row>
    <row r="252" spans="3:18" s="176" customFormat="1" ht="16.5">
      <c r="C252" s="198"/>
      <c r="F252" s="198"/>
      <c r="G252" s="198"/>
      <c r="H252" s="213"/>
      <c r="I252" s="213"/>
      <c r="R252" s="198"/>
    </row>
    <row r="253" spans="3:18" s="176" customFormat="1" ht="16.5">
      <c r="C253" s="198"/>
      <c r="F253" s="198"/>
      <c r="G253" s="198"/>
      <c r="H253" s="213"/>
      <c r="I253" s="213"/>
      <c r="R253" s="198"/>
    </row>
    <row r="254" spans="3:18" s="176" customFormat="1" ht="16.5">
      <c r="C254" s="198"/>
      <c r="F254" s="198"/>
      <c r="G254" s="198"/>
      <c r="H254" s="213"/>
      <c r="I254" s="213"/>
      <c r="R254" s="198"/>
    </row>
    <row r="255" spans="3:18" s="176" customFormat="1" ht="16.5">
      <c r="C255" s="198"/>
      <c r="F255" s="198"/>
      <c r="G255" s="198"/>
      <c r="H255" s="213"/>
      <c r="I255" s="213"/>
      <c r="R255" s="198"/>
    </row>
    <row r="256" spans="3:18" s="176" customFormat="1" ht="16.5">
      <c r="C256" s="198"/>
      <c r="F256" s="198"/>
      <c r="G256" s="198"/>
      <c r="H256" s="213"/>
      <c r="I256" s="213"/>
      <c r="R256" s="198"/>
    </row>
    <row r="257" spans="3:18" s="176" customFormat="1" ht="16.5">
      <c r="C257" s="198"/>
      <c r="F257" s="198"/>
      <c r="G257" s="198"/>
      <c r="H257" s="213"/>
      <c r="I257" s="213"/>
      <c r="R257" s="198"/>
    </row>
    <row r="258" spans="3:18" s="176" customFormat="1" ht="16.5">
      <c r="C258" s="198"/>
      <c r="F258" s="198"/>
      <c r="G258" s="198"/>
      <c r="H258" s="213"/>
      <c r="I258" s="213"/>
      <c r="R258" s="198"/>
    </row>
    <row r="259" spans="3:18" s="176" customFormat="1" ht="16.5">
      <c r="C259" s="198"/>
      <c r="F259" s="198"/>
      <c r="G259" s="198"/>
      <c r="H259" s="213"/>
      <c r="I259" s="213"/>
      <c r="R259" s="198"/>
    </row>
    <row r="260" spans="3:18" s="176" customFormat="1" ht="16.5">
      <c r="C260" s="198"/>
      <c r="F260" s="198"/>
      <c r="G260" s="198"/>
      <c r="H260" s="213"/>
      <c r="I260" s="213"/>
      <c r="R260" s="198"/>
    </row>
    <row r="261" spans="3:18" s="176" customFormat="1" ht="16.5">
      <c r="C261" s="198"/>
      <c r="F261" s="198"/>
      <c r="G261" s="198"/>
      <c r="H261" s="213"/>
      <c r="I261" s="213"/>
      <c r="R261" s="198"/>
    </row>
    <row r="262" spans="3:18" s="176" customFormat="1" ht="16.5">
      <c r="C262" s="198"/>
      <c r="F262" s="198"/>
      <c r="G262" s="198"/>
      <c r="H262" s="213"/>
      <c r="I262" s="213"/>
      <c r="R262" s="198"/>
    </row>
    <row r="263" spans="3:18" s="176" customFormat="1" ht="16.5">
      <c r="C263" s="198"/>
      <c r="F263" s="198"/>
      <c r="G263" s="198"/>
      <c r="H263" s="213"/>
      <c r="I263" s="213"/>
      <c r="R263" s="198"/>
    </row>
    <row r="264" spans="3:18" s="176" customFormat="1" ht="16.5">
      <c r="C264" s="198"/>
      <c r="F264" s="198"/>
      <c r="G264" s="198"/>
      <c r="H264" s="213"/>
      <c r="I264" s="213"/>
      <c r="R264" s="198"/>
    </row>
    <row r="265" spans="3:18" s="176" customFormat="1" ht="16.5">
      <c r="C265" s="198"/>
      <c r="F265" s="198"/>
      <c r="G265" s="198"/>
      <c r="H265" s="213"/>
      <c r="I265" s="213"/>
      <c r="R265" s="198"/>
    </row>
    <row r="266" spans="3:18" s="176" customFormat="1" ht="16.5">
      <c r="C266" s="198"/>
      <c r="F266" s="198"/>
      <c r="G266" s="198"/>
      <c r="H266" s="213"/>
      <c r="I266" s="213"/>
      <c r="R266" s="198"/>
    </row>
    <row r="267" spans="3:18" s="176" customFormat="1" ht="16.5">
      <c r="C267" s="198"/>
      <c r="F267" s="198"/>
      <c r="G267" s="198"/>
      <c r="H267" s="213"/>
      <c r="I267" s="213"/>
      <c r="R267" s="198"/>
    </row>
    <row r="268" spans="3:18" s="176" customFormat="1" ht="16.5">
      <c r="C268" s="198"/>
      <c r="F268" s="198"/>
      <c r="G268" s="198"/>
      <c r="H268" s="213"/>
      <c r="I268" s="213"/>
      <c r="R268" s="198"/>
    </row>
    <row r="269" spans="3:18" s="176" customFormat="1" ht="16.5">
      <c r="C269" s="198"/>
      <c r="F269" s="198"/>
      <c r="G269" s="198"/>
      <c r="H269" s="213"/>
      <c r="I269" s="213"/>
      <c r="R269" s="198"/>
    </row>
    <row r="270" spans="3:18" s="176" customFormat="1" ht="16.5">
      <c r="C270" s="198"/>
      <c r="F270" s="198"/>
      <c r="G270" s="198"/>
      <c r="H270" s="213"/>
      <c r="I270" s="213"/>
      <c r="R270" s="198"/>
    </row>
    <row r="271" spans="3:18" s="176" customFormat="1" ht="16.5">
      <c r="C271" s="198"/>
      <c r="F271" s="198"/>
      <c r="G271" s="198"/>
      <c r="H271" s="213"/>
      <c r="I271" s="213"/>
      <c r="R271" s="198"/>
    </row>
    <row r="272" spans="3:18" s="176" customFormat="1" ht="16.5">
      <c r="C272" s="198"/>
      <c r="F272" s="198"/>
      <c r="G272" s="198"/>
      <c r="H272" s="213"/>
      <c r="I272" s="213"/>
      <c r="R272" s="198"/>
    </row>
    <row r="273" spans="3:18" s="176" customFormat="1" ht="16.5">
      <c r="C273" s="198"/>
      <c r="F273" s="198"/>
      <c r="G273" s="198"/>
      <c r="H273" s="213"/>
      <c r="I273" s="213"/>
      <c r="R273" s="198"/>
    </row>
    <row r="274" spans="3:18" s="176" customFormat="1" ht="16.5">
      <c r="C274" s="198"/>
      <c r="F274" s="198"/>
      <c r="G274" s="198"/>
      <c r="H274" s="213"/>
      <c r="I274" s="213"/>
      <c r="R274" s="198"/>
    </row>
    <row r="275" spans="3:18" s="176" customFormat="1" ht="16.5">
      <c r="C275" s="198"/>
      <c r="F275" s="198"/>
      <c r="G275" s="198"/>
      <c r="H275" s="213"/>
      <c r="I275" s="213"/>
      <c r="R275" s="198"/>
    </row>
    <row r="276" spans="3:18" s="176" customFormat="1" ht="16.5">
      <c r="C276" s="198"/>
      <c r="F276" s="198"/>
      <c r="G276" s="198"/>
      <c r="H276" s="213"/>
      <c r="I276" s="213"/>
      <c r="R276" s="198"/>
    </row>
    <row r="277" spans="3:18" s="176" customFormat="1" ht="16.5">
      <c r="C277" s="198"/>
      <c r="F277" s="198"/>
      <c r="G277" s="198"/>
      <c r="H277" s="213"/>
      <c r="I277" s="213"/>
      <c r="R277" s="198"/>
    </row>
    <row r="278" spans="3:18" s="176" customFormat="1" ht="16.5">
      <c r="C278" s="198"/>
      <c r="F278" s="198"/>
      <c r="G278" s="198"/>
      <c r="H278" s="213"/>
      <c r="I278" s="213"/>
      <c r="R278" s="198"/>
    </row>
    <row r="279" spans="3:18" s="176" customFormat="1" ht="16.5">
      <c r="C279" s="198"/>
      <c r="F279" s="198"/>
      <c r="G279" s="198"/>
      <c r="H279" s="213"/>
      <c r="I279" s="213"/>
      <c r="R279" s="198"/>
    </row>
    <row r="280" spans="3:18" s="176" customFormat="1" ht="16.5">
      <c r="C280" s="198"/>
      <c r="F280" s="198"/>
      <c r="G280" s="198"/>
      <c r="H280" s="213"/>
      <c r="I280" s="213"/>
      <c r="R280" s="198"/>
    </row>
    <row r="281" spans="3:18" s="176" customFormat="1" ht="16.5">
      <c r="C281" s="198"/>
      <c r="F281" s="198"/>
      <c r="G281" s="198"/>
      <c r="H281" s="213"/>
      <c r="I281" s="213"/>
      <c r="R281" s="198"/>
    </row>
    <row r="282" spans="3:18" s="176" customFormat="1" ht="16.5">
      <c r="C282" s="198"/>
      <c r="F282" s="198"/>
      <c r="G282" s="198"/>
      <c r="H282" s="213"/>
      <c r="I282" s="213"/>
      <c r="R282" s="198"/>
    </row>
    <row r="283" spans="3:18" s="176" customFormat="1" ht="16.5">
      <c r="C283" s="198"/>
      <c r="F283" s="198"/>
      <c r="G283" s="198"/>
      <c r="H283" s="213"/>
      <c r="I283" s="213"/>
      <c r="R283" s="198"/>
    </row>
    <row r="284" spans="3:18" s="176" customFormat="1" ht="16.5">
      <c r="C284" s="198"/>
      <c r="F284" s="198"/>
      <c r="G284" s="198"/>
      <c r="H284" s="213"/>
      <c r="I284" s="213"/>
      <c r="R284" s="198"/>
    </row>
    <row r="285" spans="3:18" s="176" customFormat="1" ht="16.5">
      <c r="C285" s="198"/>
      <c r="F285" s="198"/>
      <c r="G285" s="198"/>
      <c r="H285" s="213"/>
      <c r="I285" s="213"/>
      <c r="R285" s="198"/>
    </row>
    <row r="286" spans="3:18" s="176" customFormat="1" ht="16.5">
      <c r="C286" s="198"/>
      <c r="F286" s="198"/>
      <c r="G286" s="198"/>
      <c r="H286" s="213"/>
      <c r="I286" s="213"/>
      <c r="R286" s="198"/>
    </row>
    <row r="287" spans="3:18" s="176" customFormat="1" ht="16.5">
      <c r="C287" s="198"/>
      <c r="F287" s="198"/>
      <c r="G287" s="198"/>
      <c r="H287" s="213"/>
      <c r="I287" s="213"/>
      <c r="R287" s="198"/>
    </row>
    <row r="288" spans="3:18" s="176" customFormat="1" ht="16.5">
      <c r="C288" s="198"/>
      <c r="F288" s="198"/>
      <c r="G288" s="198"/>
      <c r="H288" s="213"/>
      <c r="I288" s="213"/>
      <c r="R288" s="198"/>
    </row>
    <row r="289" spans="3:18" s="176" customFormat="1" ht="16.5">
      <c r="C289" s="198"/>
      <c r="F289" s="198"/>
      <c r="G289" s="198"/>
      <c r="H289" s="213"/>
      <c r="I289" s="213"/>
      <c r="R289" s="198"/>
    </row>
    <row r="290" spans="3:18" s="176" customFormat="1" ht="16.5">
      <c r="C290" s="198"/>
      <c r="F290" s="198"/>
      <c r="G290" s="198"/>
      <c r="H290" s="213"/>
      <c r="I290" s="213"/>
      <c r="R290" s="198"/>
    </row>
    <row r="291" spans="3:18" s="176" customFormat="1" ht="16.5">
      <c r="C291" s="198"/>
      <c r="F291" s="198"/>
      <c r="G291" s="198"/>
      <c r="H291" s="213"/>
      <c r="I291" s="213"/>
      <c r="R291" s="198"/>
    </row>
    <row r="292" spans="3:18" s="176" customFormat="1" ht="16.5">
      <c r="C292" s="198"/>
      <c r="F292" s="198"/>
      <c r="G292" s="198"/>
      <c r="H292" s="213"/>
      <c r="I292" s="213"/>
      <c r="R292" s="198"/>
    </row>
    <row r="293" spans="3:18" s="176" customFormat="1" ht="16.5">
      <c r="C293" s="198"/>
      <c r="F293" s="198"/>
      <c r="G293" s="198"/>
      <c r="H293" s="213"/>
      <c r="I293" s="213"/>
      <c r="R293" s="198"/>
    </row>
    <row r="294" spans="3:18" s="176" customFormat="1" ht="16.5">
      <c r="C294" s="198"/>
      <c r="F294" s="198"/>
      <c r="G294" s="198"/>
      <c r="H294" s="213"/>
      <c r="I294" s="213"/>
      <c r="R294" s="198"/>
    </row>
    <row r="295" spans="3:18" s="176" customFormat="1" ht="16.5">
      <c r="C295" s="198"/>
      <c r="F295" s="198"/>
      <c r="G295" s="198"/>
      <c r="H295" s="213"/>
      <c r="I295" s="213"/>
      <c r="R295" s="198"/>
    </row>
    <row r="296" spans="3:18" s="176" customFormat="1" ht="16.5">
      <c r="C296" s="198"/>
      <c r="F296" s="198"/>
      <c r="G296" s="198"/>
      <c r="H296" s="213"/>
      <c r="I296" s="213"/>
      <c r="R296" s="198"/>
    </row>
    <row r="297" spans="3:18" s="176" customFormat="1" ht="16.5">
      <c r="C297" s="198"/>
      <c r="F297" s="198"/>
      <c r="G297" s="198"/>
      <c r="H297" s="213"/>
      <c r="I297" s="213"/>
      <c r="R297" s="198"/>
    </row>
    <row r="298" spans="3:18" s="176" customFormat="1" ht="16.5">
      <c r="C298" s="198"/>
      <c r="F298" s="198"/>
      <c r="G298" s="198"/>
      <c r="H298" s="213"/>
      <c r="I298" s="213"/>
      <c r="R298" s="198"/>
    </row>
    <row r="299" spans="3:18" s="176" customFormat="1" ht="16.5">
      <c r="C299" s="198"/>
      <c r="F299" s="198"/>
      <c r="G299" s="198"/>
      <c r="H299" s="213"/>
      <c r="I299" s="213"/>
      <c r="R299" s="198"/>
    </row>
    <row r="300" spans="3:18" s="176" customFormat="1" ht="16.5">
      <c r="C300" s="198"/>
      <c r="F300" s="198"/>
      <c r="G300" s="198"/>
      <c r="H300" s="213"/>
      <c r="I300" s="213"/>
      <c r="R300" s="198"/>
    </row>
    <row r="301" spans="3:18" s="176" customFormat="1" ht="16.5">
      <c r="C301" s="198"/>
      <c r="F301" s="198"/>
      <c r="G301" s="198"/>
      <c r="H301" s="213"/>
      <c r="I301" s="213"/>
      <c r="R301" s="198"/>
    </row>
    <row r="302" spans="3:18" s="176" customFormat="1" ht="16.5">
      <c r="C302" s="198"/>
      <c r="F302" s="198"/>
      <c r="G302" s="198"/>
      <c r="H302" s="213"/>
      <c r="I302" s="213"/>
      <c r="R302" s="198"/>
    </row>
    <row r="303" spans="3:18" s="176" customFormat="1" ht="16.5">
      <c r="C303" s="198"/>
      <c r="F303" s="198"/>
      <c r="G303" s="198"/>
      <c r="H303" s="213"/>
      <c r="I303" s="213"/>
      <c r="R303" s="198"/>
    </row>
    <row r="304" spans="3:18" s="176" customFormat="1" ht="16.5">
      <c r="C304" s="198"/>
      <c r="F304" s="198"/>
      <c r="G304" s="198"/>
      <c r="H304" s="213"/>
      <c r="I304" s="213"/>
      <c r="R304" s="198"/>
    </row>
    <row r="305" spans="3:18" s="176" customFormat="1" ht="16.5">
      <c r="C305" s="198"/>
      <c r="F305" s="198"/>
      <c r="G305" s="198"/>
      <c r="H305" s="213"/>
      <c r="I305" s="213"/>
      <c r="R305" s="198"/>
    </row>
    <row r="306" spans="3:18" s="176" customFormat="1" ht="16.5">
      <c r="C306" s="198"/>
      <c r="F306" s="198"/>
      <c r="G306" s="198"/>
      <c r="H306" s="213"/>
      <c r="I306" s="213"/>
      <c r="R306" s="198"/>
    </row>
    <row r="307" spans="3:18" s="176" customFormat="1" ht="16.5">
      <c r="C307" s="198"/>
      <c r="F307" s="198"/>
      <c r="G307" s="198"/>
      <c r="H307" s="213"/>
      <c r="I307" s="213"/>
      <c r="R307" s="198"/>
    </row>
    <row r="308" spans="3:18" s="176" customFormat="1" ht="16.5">
      <c r="C308" s="198"/>
      <c r="F308" s="198"/>
      <c r="G308" s="198"/>
      <c r="H308" s="213"/>
      <c r="I308" s="213"/>
      <c r="R308" s="198"/>
    </row>
    <row r="309" spans="3:18" s="176" customFormat="1" ht="16.5">
      <c r="C309" s="198"/>
      <c r="F309" s="198"/>
      <c r="G309" s="198"/>
      <c r="H309" s="213"/>
      <c r="I309" s="213"/>
      <c r="R309" s="198"/>
    </row>
    <row r="310" spans="3:18" s="176" customFormat="1" ht="16.5">
      <c r="C310" s="198"/>
      <c r="F310" s="198"/>
      <c r="G310" s="198"/>
      <c r="H310" s="213"/>
      <c r="I310" s="213"/>
      <c r="R310" s="198"/>
    </row>
    <row r="311" spans="3:18" s="176" customFormat="1" ht="16.5">
      <c r="C311" s="198"/>
      <c r="F311" s="198"/>
      <c r="G311" s="198"/>
      <c r="H311" s="213"/>
      <c r="I311" s="213"/>
      <c r="R311" s="198"/>
    </row>
    <row r="312" spans="3:18" s="176" customFormat="1" ht="16.5">
      <c r="C312" s="198"/>
      <c r="F312" s="198"/>
      <c r="G312" s="198"/>
      <c r="H312" s="213"/>
      <c r="I312" s="213"/>
      <c r="R312" s="198"/>
    </row>
    <row r="313" spans="3:18" s="176" customFormat="1" ht="16.5">
      <c r="C313" s="198"/>
      <c r="F313" s="198"/>
      <c r="G313" s="198"/>
      <c r="H313" s="213"/>
      <c r="I313" s="213"/>
      <c r="R313" s="198"/>
    </row>
    <row r="314" spans="3:18" s="176" customFormat="1" ht="16.5">
      <c r="C314" s="198"/>
      <c r="F314" s="198"/>
      <c r="G314" s="198"/>
      <c r="H314" s="213"/>
      <c r="I314" s="213"/>
      <c r="R314" s="198"/>
    </row>
    <row r="315" spans="3:18" s="176" customFormat="1" ht="16.5">
      <c r="C315" s="198"/>
      <c r="F315" s="198"/>
      <c r="G315" s="198"/>
      <c r="H315" s="213"/>
      <c r="I315" s="213"/>
      <c r="R315" s="198"/>
    </row>
    <row r="316" spans="3:18" s="176" customFormat="1" ht="16.5">
      <c r="C316" s="198"/>
      <c r="F316" s="198"/>
      <c r="G316" s="198"/>
      <c r="H316" s="213"/>
      <c r="I316" s="213"/>
      <c r="R316" s="198"/>
    </row>
    <row r="317" spans="3:18" s="176" customFormat="1" ht="16.5">
      <c r="C317" s="198"/>
      <c r="F317" s="198"/>
      <c r="G317" s="198"/>
      <c r="H317" s="213"/>
      <c r="I317" s="213"/>
      <c r="R317" s="198"/>
    </row>
    <row r="318" spans="3:18" s="176" customFormat="1" ht="16.5">
      <c r="C318" s="198"/>
      <c r="F318" s="198"/>
      <c r="G318" s="198"/>
      <c r="H318" s="213"/>
      <c r="I318" s="213"/>
      <c r="R318" s="198"/>
    </row>
    <row r="319" spans="3:18" s="176" customFormat="1" ht="16.5">
      <c r="C319" s="198"/>
      <c r="F319" s="198"/>
      <c r="G319" s="198"/>
      <c r="H319" s="213"/>
      <c r="I319" s="213"/>
      <c r="R319" s="198"/>
    </row>
    <row r="320" spans="3:18" s="176" customFormat="1" ht="16.5">
      <c r="C320" s="198"/>
      <c r="F320" s="198"/>
      <c r="G320" s="198"/>
      <c r="H320" s="213"/>
      <c r="I320" s="213"/>
      <c r="R320" s="198"/>
    </row>
    <row r="321" spans="3:18" s="176" customFormat="1" ht="16.5">
      <c r="C321" s="198"/>
      <c r="F321" s="198"/>
      <c r="G321" s="198"/>
      <c r="H321" s="213"/>
      <c r="I321" s="213"/>
      <c r="R321" s="198"/>
    </row>
    <row r="322" spans="3:18" s="176" customFormat="1" ht="16.5">
      <c r="C322" s="198"/>
      <c r="F322" s="198"/>
      <c r="G322" s="198"/>
      <c r="H322" s="213"/>
      <c r="I322" s="213"/>
      <c r="R322" s="198"/>
    </row>
    <row r="323" spans="3:18" s="176" customFormat="1" ht="16.5">
      <c r="C323" s="198"/>
      <c r="F323" s="198"/>
      <c r="G323" s="198"/>
      <c r="H323" s="213"/>
      <c r="I323" s="213"/>
      <c r="R323" s="198"/>
    </row>
    <row r="324" spans="3:18" s="176" customFormat="1" ht="16.5">
      <c r="C324" s="198"/>
      <c r="F324" s="198"/>
      <c r="G324" s="198"/>
      <c r="H324" s="213"/>
      <c r="I324" s="213"/>
      <c r="R324" s="198"/>
    </row>
    <row r="325" spans="3:18" s="176" customFormat="1" ht="16.5">
      <c r="C325" s="198"/>
      <c r="F325" s="198"/>
      <c r="G325" s="198"/>
      <c r="H325" s="213"/>
      <c r="I325" s="213"/>
      <c r="R325" s="198"/>
    </row>
    <row r="326" spans="3:18" s="176" customFormat="1" ht="16.5">
      <c r="C326" s="198"/>
      <c r="F326" s="198"/>
      <c r="G326" s="198"/>
      <c r="H326" s="213"/>
      <c r="I326" s="213"/>
      <c r="R326" s="198"/>
    </row>
    <row r="327" spans="3:18" s="176" customFormat="1" ht="16.5">
      <c r="C327" s="198"/>
      <c r="F327" s="198"/>
      <c r="G327" s="198"/>
      <c r="H327" s="213"/>
      <c r="I327" s="213"/>
      <c r="R327" s="198"/>
    </row>
    <row r="328" spans="3:18" s="176" customFormat="1" ht="16.5">
      <c r="C328" s="198"/>
      <c r="F328" s="198"/>
      <c r="G328" s="198"/>
      <c r="H328" s="213"/>
      <c r="I328" s="213"/>
      <c r="R328" s="198"/>
    </row>
    <row r="329" spans="3:18" s="176" customFormat="1" ht="16.5">
      <c r="C329" s="198"/>
      <c r="F329" s="198"/>
      <c r="G329" s="198"/>
      <c r="H329" s="213"/>
      <c r="I329" s="213"/>
      <c r="R329" s="198"/>
    </row>
    <row r="330" spans="3:18" s="176" customFormat="1" ht="16.5">
      <c r="C330" s="198"/>
      <c r="F330" s="198"/>
      <c r="G330" s="198"/>
      <c r="H330" s="213"/>
      <c r="I330" s="213"/>
      <c r="R330" s="198"/>
    </row>
    <row r="331" spans="3:18" s="176" customFormat="1" ht="16.5">
      <c r="C331" s="198"/>
      <c r="F331" s="198"/>
      <c r="G331" s="198"/>
      <c r="H331" s="213"/>
      <c r="I331" s="213"/>
      <c r="R331" s="198"/>
    </row>
    <row r="332" spans="3:18" s="176" customFormat="1" ht="16.5">
      <c r="C332" s="198"/>
      <c r="F332" s="198"/>
      <c r="G332" s="198"/>
      <c r="H332" s="213"/>
      <c r="I332" s="213"/>
      <c r="R332" s="198"/>
    </row>
    <row r="333" spans="3:18" s="176" customFormat="1" ht="16.5">
      <c r="C333" s="198"/>
      <c r="F333" s="198"/>
      <c r="G333" s="198"/>
      <c r="H333" s="213"/>
      <c r="I333" s="213"/>
      <c r="R333" s="198"/>
    </row>
    <row r="334" spans="3:18" s="176" customFormat="1" ht="16.5">
      <c r="C334" s="198"/>
      <c r="F334" s="198"/>
      <c r="G334" s="198"/>
      <c r="H334" s="213"/>
      <c r="I334" s="213"/>
      <c r="R334" s="198"/>
    </row>
    <row r="335" spans="3:18" s="176" customFormat="1" ht="16.5">
      <c r="C335" s="198"/>
      <c r="F335" s="198"/>
      <c r="G335" s="198"/>
      <c r="H335" s="213"/>
      <c r="I335" s="213"/>
      <c r="R335" s="198"/>
    </row>
    <row r="336" spans="3:18" s="176" customFormat="1" ht="16.5">
      <c r="C336" s="198"/>
      <c r="F336" s="198"/>
      <c r="G336" s="198"/>
      <c r="H336" s="213"/>
      <c r="I336" s="213"/>
      <c r="R336" s="198"/>
    </row>
    <row r="337" spans="3:18" s="176" customFormat="1" ht="16.5">
      <c r="C337" s="198"/>
      <c r="F337" s="198"/>
      <c r="G337" s="198"/>
      <c r="H337" s="213"/>
      <c r="I337" s="213"/>
      <c r="R337" s="198"/>
    </row>
    <row r="338" spans="3:18" s="176" customFormat="1" ht="16.5">
      <c r="C338" s="198"/>
      <c r="F338" s="198"/>
      <c r="G338" s="198"/>
      <c r="H338" s="213"/>
      <c r="I338" s="213"/>
      <c r="R338" s="198"/>
    </row>
    <row r="339" spans="3:18" s="176" customFormat="1" ht="16.5">
      <c r="C339" s="198"/>
      <c r="F339" s="198"/>
      <c r="G339" s="198"/>
      <c r="H339" s="213"/>
      <c r="I339" s="213"/>
      <c r="R339" s="198"/>
    </row>
    <row r="340" spans="3:18" s="176" customFormat="1" ht="16.5">
      <c r="C340" s="198"/>
      <c r="F340" s="198"/>
      <c r="G340" s="198"/>
      <c r="H340" s="213"/>
      <c r="I340" s="213"/>
      <c r="R340" s="198"/>
    </row>
    <row r="341" spans="3:18" s="176" customFormat="1" ht="16.5">
      <c r="C341" s="198"/>
      <c r="F341" s="198"/>
      <c r="G341" s="198"/>
      <c r="H341" s="213"/>
      <c r="I341" s="213"/>
      <c r="R341" s="198"/>
    </row>
    <row r="342" spans="3:18" s="176" customFormat="1" ht="16.5">
      <c r="C342" s="198"/>
      <c r="F342" s="198"/>
      <c r="G342" s="198"/>
      <c r="H342" s="213"/>
      <c r="I342" s="213"/>
      <c r="R342" s="198"/>
    </row>
    <row r="343" spans="3:18" s="176" customFormat="1" ht="16.5">
      <c r="C343" s="198"/>
      <c r="F343" s="198"/>
      <c r="G343" s="198"/>
      <c r="H343" s="213"/>
      <c r="I343" s="213"/>
      <c r="R343" s="198"/>
    </row>
    <row r="344" spans="3:18" s="176" customFormat="1" ht="16.5">
      <c r="C344" s="198"/>
      <c r="F344" s="198"/>
      <c r="G344" s="198"/>
      <c r="H344" s="213"/>
      <c r="I344" s="213"/>
      <c r="R344" s="198"/>
    </row>
    <row r="345" spans="3:18" s="176" customFormat="1" ht="16.5">
      <c r="C345" s="198"/>
      <c r="F345" s="198"/>
      <c r="G345" s="198"/>
      <c r="H345" s="213"/>
      <c r="I345" s="213"/>
      <c r="R345" s="198"/>
    </row>
    <row r="346" spans="3:18" s="176" customFormat="1" ht="16.5">
      <c r="C346" s="198"/>
      <c r="F346" s="198"/>
      <c r="G346" s="198"/>
      <c r="H346" s="213"/>
      <c r="I346" s="213"/>
      <c r="R346" s="198"/>
    </row>
    <row r="347" spans="3:18" s="176" customFormat="1" ht="16.5">
      <c r="C347" s="198"/>
      <c r="F347" s="198"/>
      <c r="G347" s="198"/>
      <c r="H347" s="213"/>
      <c r="I347" s="213"/>
      <c r="R347" s="198"/>
    </row>
    <row r="348" spans="3:18" s="176" customFormat="1" ht="16.5">
      <c r="C348" s="198"/>
      <c r="F348" s="198"/>
      <c r="G348" s="198"/>
      <c r="H348" s="213"/>
      <c r="I348" s="213"/>
      <c r="R348" s="198"/>
    </row>
    <row r="349" spans="3:18" s="176" customFormat="1" ht="16.5">
      <c r="C349" s="198"/>
      <c r="F349" s="198"/>
      <c r="G349" s="198"/>
      <c r="H349" s="213"/>
      <c r="I349" s="213"/>
      <c r="R349" s="198"/>
    </row>
    <row r="350" spans="3:18" s="176" customFormat="1" ht="16.5">
      <c r="C350" s="198"/>
      <c r="F350" s="198"/>
      <c r="G350" s="198"/>
      <c r="H350" s="213"/>
      <c r="I350" s="213"/>
      <c r="R350" s="198"/>
    </row>
    <row r="351" spans="3:18" s="176" customFormat="1" ht="16.5">
      <c r="C351" s="198"/>
      <c r="F351" s="198"/>
      <c r="G351" s="198"/>
      <c r="H351" s="213"/>
      <c r="I351" s="213"/>
      <c r="R351" s="198"/>
    </row>
    <row r="352" spans="3:18" s="176" customFormat="1" ht="16.5">
      <c r="C352" s="198"/>
      <c r="F352" s="198"/>
      <c r="G352" s="198"/>
      <c r="H352" s="213"/>
      <c r="I352" s="213"/>
      <c r="R352" s="198"/>
    </row>
    <row r="353" spans="2:31" ht="16.5">
      <c r="B353" s="176"/>
      <c r="C353" s="198"/>
      <c r="D353" s="176"/>
      <c r="E353" s="176"/>
      <c r="F353" s="198"/>
      <c r="G353" s="198"/>
      <c r="H353" s="213"/>
      <c r="I353" s="213"/>
      <c r="J353" s="176"/>
      <c r="K353" s="176"/>
      <c r="L353" s="176"/>
      <c r="M353" s="176"/>
      <c r="N353" s="176"/>
      <c r="O353" s="176"/>
      <c r="P353" s="176"/>
      <c r="Q353" s="176"/>
      <c r="R353" s="198"/>
      <c r="S353" s="176"/>
      <c r="T353" s="176"/>
      <c r="U353" s="176"/>
      <c r="V353" s="176"/>
      <c r="W353" s="176"/>
      <c r="X353" s="176"/>
      <c r="Y353" s="176"/>
      <c r="Z353" s="176"/>
      <c r="AA353" s="176"/>
      <c r="AB353" s="176"/>
      <c r="AC353" s="176"/>
      <c r="AD353" s="176"/>
      <c r="AE353" s="176"/>
    </row>
    <row r="354" spans="2:31" ht="16.5">
      <c r="B354" s="176"/>
      <c r="C354" s="198"/>
      <c r="D354" s="176"/>
      <c r="E354" s="176"/>
      <c r="F354" s="198"/>
      <c r="G354" s="198"/>
      <c r="H354" s="213"/>
      <c r="I354" s="213"/>
      <c r="J354" s="176"/>
      <c r="K354" s="176"/>
      <c r="L354" s="176"/>
      <c r="M354" s="176"/>
      <c r="N354" s="176"/>
      <c r="O354" s="176"/>
      <c r="P354" s="176"/>
      <c r="Q354" s="176"/>
      <c r="R354" s="198"/>
      <c r="S354" s="176"/>
      <c r="T354" s="176"/>
      <c r="U354" s="176"/>
      <c r="V354" s="176"/>
      <c r="W354" s="176"/>
      <c r="X354" s="176"/>
      <c r="Y354" s="176"/>
      <c r="Z354" s="176"/>
      <c r="AA354" s="176"/>
      <c r="AB354" s="176"/>
      <c r="AC354" s="176"/>
      <c r="AD354" s="176"/>
      <c r="AE354" s="176"/>
    </row>
    <row r="355" spans="2:31" ht="16.5">
      <c r="B355" s="176"/>
      <c r="C355" s="198"/>
      <c r="D355" s="176"/>
      <c r="E355" s="176"/>
      <c r="F355" s="198"/>
      <c r="G355" s="198"/>
      <c r="H355" s="213"/>
      <c r="I355" s="213"/>
      <c r="J355" s="176"/>
      <c r="K355" s="176"/>
      <c r="L355" s="176"/>
      <c r="M355" s="176"/>
      <c r="N355" s="176"/>
      <c r="O355" s="176"/>
      <c r="P355" s="176"/>
      <c r="Q355" s="176"/>
      <c r="R355" s="198"/>
      <c r="S355" s="176"/>
      <c r="T355" s="176"/>
      <c r="U355" s="176"/>
      <c r="V355" s="176"/>
      <c r="W355" s="176"/>
      <c r="X355" s="176"/>
      <c r="Y355" s="176"/>
      <c r="Z355" s="176"/>
      <c r="AA355" s="176"/>
      <c r="AB355" s="176"/>
      <c r="AC355" s="176"/>
      <c r="AD355" s="176"/>
      <c r="AE355" s="176"/>
    </row>
    <row r="356" spans="2:31" ht="16.5">
      <c r="B356" s="176"/>
      <c r="C356" s="198"/>
      <c r="D356" s="176"/>
      <c r="E356" s="176"/>
      <c r="F356" s="198"/>
      <c r="G356" s="198"/>
      <c r="H356" s="213"/>
      <c r="I356" s="213"/>
      <c r="J356" s="176"/>
      <c r="K356" s="176"/>
      <c r="L356" s="176"/>
      <c r="M356" s="176"/>
      <c r="N356" s="176"/>
      <c r="O356" s="176"/>
      <c r="P356" s="176"/>
      <c r="Q356" s="176"/>
      <c r="R356" s="198"/>
      <c r="S356" s="176"/>
      <c r="T356" s="176"/>
      <c r="U356" s="176"/>
      <c r="V356" s="176"/>
      <c r="W356" s="176"/>
      <c r="X356" s="176"/>
      <c r="Y356" s="176"/>
      <c r="Z356" s="176"/>
      <c r="AA356" s="176"/>
      <c r="AB356" s="176"/>
      <c r="AC356" s="176"/>
      <c r="AD356" s="176"/>
    </row>
    <row r="357" spans="2:31" ht="16.5">
      <c r="B357" s="176"/>
      <c r="C357" s="198"/>
      <c r="D357" s="176"/>
      <c r="E357" s="176"/>
      <c r="F357" s="176"/>
      <c r="G357" s="198"/>
      <c r="H357" s="213"/>
      <c r="I357" s="213"/>
      <c r="J357" s="176"/>
      <c r="K357" s="176"/>
      <c r="L357" s="176"/>
      <c r="M357" s="176"/>
      <c r="N357" s="176"/>
      <c r="O357" s="176"/>
      <c r="P357" s="176"/>
      <c r="Q357" s="176"/>
      <c r="R357" s="198"/>
      <c r="S357" s="176"/>
      <c r="T357" s="176"/>
      <c r="U357" s="176"/>
      <c r="V357" s="176"/>
      <c r="W357" s="176"/>
      <c r="X357" s="176"/>
      <c r="Y357" s="176"/>
      <c r="Z357" s="176"/>
      <c r="AA357" s="176"/>
      <c r="AB357" s="176"/>
      <c r="AC357" s="176"/>
      <c r="AD357" s="176"/>
      <c r="AE357" s="176"/>
    </row>
    <row r="358" spans="2:31" ht="16.5">
      <c r="B358" s="176"/>
      <c r="C358" s="198"/>
      <c r="D358" s="176"/>
      <c r="E358" s="176"/>
      <c r="F358" s="176"/>
      <c r="G358" s="198"/>
      <c r="H358" s="213"/>
      <c r="I358" s="213"/>
      <c r="J358" s="176"/>
      <c r="K358" s="176"/>
      <c r="L358" s="176"/>
      <c r="M358" s="176"/>
      <c r="N358" s="176"/>
      <c r="O358" s="176"/>
      <c r="P358" s="176"/>
      <c r="Q358" s="176"/>
      <c r="R358" s="198"/>
      <c r="S358" s="176"/>
      <c r="T358" s="176"/>
      <c r="U358" s="176"/>
      <c r="V358" s="176"/>
      <c r="W358" s="176"/>
      <c r="X358" s="176"/>
      <c r="Y358" s="176"/>
      <c r="Z358" s="176"/>
      <c r="AA358" s="176"/>
      <c r="AB358" s="176"/>
      <c r="AC358" s="176"/>
      <c r="AD358" s="176"/>
      <c r="AE358" s="176"/>
    </row>
    <row r="359" spans="2:31" ht="16.5">
      <c r="B359" s="176"/>
      <c r="C359" s="198"/>
      <c r="D359" s="176"/>
      <c r="E359" s="176"/>
      <c r="F359" s="176"/>
      <c r="G359" s="198"/>
      <c r="H359" s="213"/>
      <c r="I359" s="213"/>
      <c r="J359" s="176"/>
      <c r="K359" s="176"/>
      <c r="L359" s="176"/>
      <c r="M359" s="176"/>
      <c r="N359" s="176"/>
      <c r="O359" s="176"/>
      <c r="P359" s="176"/>
      <c r="Q359" s="176"/>
      <c r="R359" s="198"/>
      <c r="S359" s="176"/>
      <c r="T359" s="176"/>
      <c r="U359" s="176"/>
      <c r="V359" s="176"/>
      <c r="W359" s="176"/>
      <c r="X359" s="176"/>
      <c r="Y359" s="176"/>
      <c r="Z359" s="176"/>
      <c r="AA359" s="176"/>
      <c r="AB359" s="176"/>
      <c r="AC359" s="176"/>
      <c r="AD359" s="176"/>
      <c r="AE359" s="176"/>
    </row>
    <row r="360" spans="2:31" ht="140.25" customHeight="1">
      <c r="B360" s="176"/>
      <c r="C360" s="198"/>
      <c r="D360" s="176"/>
      <c r="E360" s="176"/>
      <c r="F360" s="176"/>
      <c r="G360" s="198"/>
      <c r="H360" s="213"/>
      <c r="I360" s="213"/>
      <c r="J360" s="176"/>
      <c r="K360" s="176"/>
      <c r="L360" s="176"/>
      <c r="M360" s="176"/>
      <c r="N360" s="176"/>
      <c r="O360" s="176"/>
      <c r="P360" s="176"/>
      <c r="Q360" s="176"/>
      <c r="R360" s="198"/>
      <c r="S360" s="176"/>
      <c r="T360" s="176"/>
      <c r="U360" s="176"/>
      <c r="V360" s="176"/>
      <c r="W360" s="176"/>
      <c r="X360" s="176"/>
      <c r="Y360" s="176"/>
      <c r="Z360" s="176"/>
      <c r="AA360" s="176"/>
      <c r="AB360" s="176"/>
      <c r="AC360" s="176"/>
      <c r="AD360" s="176"/>
      <c r="AE360" s="176"/>
    </row>
    <row r="361" spans="2:31" ht="140.25" customHeight="1">
      <c r="B361" s="176"/>
      <c r="C361" s="198"/>
      <c r="D361" s="176"/>
      <c r="E361" s="176"/>
      <c r="F361" s="176"/>
      <c r="G361" s="198"/>
      <c r="H361" s="213"/>
      <c r="I361" s="213"/>
      <c r="J361" s="176"/>
      <c r="K361" s="176"/>
      <c r="L361" s="176"/>
      <c r="M361" s="176"/>
      <c r="N361" s="176"/>
      <c r="O361" s="176"/>
      <c r="P361" s="176"/>
      <c r="Q361" s="176"/>
      <c r="R361" s="198"/>
      <c r="S361" s="176"/>
      <c r="T361" s="176"/>
      <c r="U361" s="176"/>
      <c r="V361" s="176"/>
      <c r="W361" s="176"/>
      <c r="X361" s="176"/>
      <c r="Y361" s="176"/>
      <c r="Z361" s="176"/>
      <c r="AA361" s="176"/>
      <c r="AB361" s="176"/>
      <c r="AC361" s="176"/>
      <c r="AD361" s="176"/>
      <c r="AE361" s="176"/>
    </row>
    <row r="362" spans="2:31" ht="140.25" customHeight="1">
      <c r="B362" s="176"/>
      <c r="C362" s="198"/>
      <c r="D362" s="176"/>
      <c r="E362" s="176"/>
      <c r="F362" s="176"/>
      <c r="G362" s="198"/>
      <c r="H362" s="213"/>
      <c r="I362" s="213"/>
      <c r="J362" s="176"/>
      <c r="K362" s="176"/>
      <c r="L362" s="176"/>
      <c r="M362" s="176"/>
      <c r="N362" s="176"/>
      <c r="O362" s="176"/>
      <c r="P362" s="176"/>
      <c r="Q362" s="176"/>
      <c r="R362" s="198"/>
      <c r="S362" s="176"/>
      <c r="T362" s="176"/>
      <c r="U362" s="176"/>
      <c r="V362" s="176"/>
      <c r="W362" s="176"/>
      <c r="X362" s="176"/>
      <c r="Y362" s="176"/>
      <c r="Z362" s="176"/>
      <c r="AA362" s="176"/>
      <c r="AB362" s="176"/>
      <c r="AC362" s="176"/>
      <c r="AD362" s="176"/>
      <c r="AE362" s="176"/>
    </row>
    <row r="363" spans="2:31" ht="140.25" customHeight="1">
      <c r="B363" s="176"/>
      <c r="C363" s="198"/>
      <c r="D363" s="176"/>
      <c r="E363" s="176"/>
      <c r="F363" s="176"/>
      <c r="G363" s="198"/>
      <c r="H363" s="213"/>
      <c r="I363" s="213"/>
      <c r="J363" s="176"/>
      <c r="K363" s="176"/>
      <c r="L363" s="176"/>
      <c r="M363" s="176"/>
      <c r="N363" s="176"/>
      <c r="O363" s="176"/>
      <c r="P363" s="176"/>
      <c r="Q363" s="176"/>
      <c r="R363" s="198"/>
      <c r="S363" s="176"/>
      <c r="T363" s="176"/>
      <c r="U363" s="176"/>
      <c r="V363" s="176"/>
      <c r="W363" s="176"/>
      <c r="X363" s="176"/>
      <c r="Y363" s="176"/>
      <c r="Z363" s="176"/>
      <c r="AA363" s="176"/>
      <c r="AB363" s="176"/>
      <c r="AC363" s="176"/>
      <c r="AD363" s="176"/>
      <c r="AE363" s="176"/>
    </row>
    <row r="364" spans="2:31" ht="140.25" customHeight="1">
      <c r="B364" s="176"/>
      <c r="C364" s="198"/>
      <c r="D364" s="176"/>
      <c r="E364" s="176"/>
      <c r="F364" s="176"/>
      <c r="G364" s="198"/>
      <c r="H364" s="213"/>
      <c r="I364" s="213"/>
      <c r="J364" s="176"/>
      <c r="K364" s="176"/>
      <c r="L364" s="176"/>
      <c r="M364" s="176"/>
      <c r="N364" s="176"/>
      <c r="O364" s="176"/>
      <c r="P364" s="176"/>
      <c r="Q364" s="176"/>
      <c r="R364" s="198"/>
      <c r="S364" s="176"/>
      <c r="T364" s="176"/>
      <c r="U364" s="176"/>
      <c r="V364" s="176"/>
      <c r="W364" s="176"/>
      <c r="X364" s="176"/>
      <c r="Y364" s="176"/>
      <c r="Z364" s="176"/>
      <c r="AA364" s="176"/>
      <c r="AB364" s="176"/>
      <c r="AC364" s="176"/>
      <c r="AD364" s="176"/>
      <c r="AE364" s="176"/>
    </row>
    <row r="365" spans="2:31" ht="140.25" customHeight="1">
      <c r="B365" s="176"/>
      <c r="C365" s="198"/>
      <c r="D365" s="176"/>
      <c r="E365" s="176"/>
      <c r="F365" s="176"/>
      <c r="G365" s="198"/>
      <c r="H365" s="213"/>
      <c r="I365" s="213"/>
      <c r="J365" s="176"/>
      <c r="K365" s="176"/>
      <c r="L365" s="176"/>
      <c r="M365" s="176"/>
      <c r="N365" s="176"/>
      <c r="O365" s="176"/>
      <c r="P365" s="176"/>
      <c r="Q365" s="176"/>
      <c r="R365" s="198"/>
      <c r="S365" s="176"/>
      <c r="T365" s="176"/>
      <c r="U365" s="176"/>
      <c r="V365" s="176"/>
      <c r="W365" s="176"/>
      <c r="X365" s="176"/>
      <c r="Y365" s="176"/>
      <c r="Z365" s="176"/>
      <c r="AA365" s="176"/>
      <c r="AB365" s="176"/>
      <c r="AC365" s="176"/>
      <c r="AD365" s="176"/>
      <c r="AE365" s="176"/>
    </row>
    <row r="366" spans="2:31" ht="140.25" customHeight="1">
      <c r="B366" s="176"/>
      <c r="C366" s="198"/>
      <c r="D366" s="176"/>
      <c r="E366" s="176"/>
      <c r="F366" s="176"/>
      <c r="G366" s="198"/>
      <c r="H366" s="213"/>
      <c r="I366" s="213"/>
      <c r="J366" s="176"/>
      <c r="K366" s="176"/>
      <c r="L366" s="176"/>
      <c r="M366" s="176"/>
      <c r="N366" s="176"/>
      <c r="O366" s="176"/>
      <c r="P366" s="176"/>
      <c r="Q366" s="176"/>
      <c r="R366" s="198"/>
      <c r="S366" s="176"/>
      <c r="T366" s="176"/>
      <c r="U366" s="176"/>
      <c r="V366" s="176"/>
      <c r="W366" s="176"/>
      <c r="X366" s="176"/>
      <c r="Y366" s="176"/>
      <c r="Z366" s="176"/>
      <c r="AA366" s="176"/>
      <c r="AB366" s="176"/>
      <c r="AC366" s="176"/>
      <c r="AD366" s="176"/>
      <c r="AE366" s="176"/>
    </row>
    <row r="367" spans="2:31" ht="140.25" customHeight="1">
      <c r="B367" s="176"/>
      <c r="C367" s="198"/>
      <c r="D367" s="176"/>
      <c r="E367" s="176"/>
      <c r="F367" s="176"/>
      <c r="G367" s="198"/>
      <c r="H367" s="213"/>
      <c r="I367" s="213"/>
      <c r="J367" s="176"/>
      <c r="K367" s="176"/>
      <c r="L367" s="176"/>
      <c r="M367" s="176"/>
      <c r="N367" s="176"/>
      <c r="O367" s="176"/>
      <c r="P367" s="176"/>
      <c r="Q367" s="176"/>
      <c r="R367" s="198"/>
      <c r="S367" s="176"/>
      <c r="T367" s="176"/>
      <c r="U367" s="176"/>
      <c r="V367" s="176"/>
      <c r="W367" s="176"/>
      <c r="X367" s="176"/>
      <c r="Y367" s="176"/>
      <c r="Z367" s="176"/>
      <c r="AA367" s="176"/>
      <c r="AB367" s="176"/>
      <c r="AC367" s="176"/>
      <c r="AD367" s="176"/>
      <c r="AE367" s="176"/>
    </row>
    <row r="368" spans="2:31" ht="140.25" customHeight="1">
      <c r="B368" s="176"/>
      <c r="C368" s="198"/>
      <c r="D368" s="176"/>
      <c r="E368" s="176"/>
      <c r="F368" s="176"/>
      <c r="G368" s="198"/>
      <c r="H368" s="213"/>
      <c r="I368" s="213"/>
      <c r="J368" s="176"/>
      <c r="K368" s="176"/>
      <c r="L368" s="176"/>
      <c r="M368" s="176"/>
      <c r="N368" s="176"/>
      <c r="O368" s="176"/>
      <c r="P368" s="176"/>
      <c r="Q368" s="176"/>
      <c r="R368" s="198"/>
      <c r="S368" s="176"/>
      <c r="T368" s="176"/>
      <c r="U368" s="176"/>
      <c r="V368" s="176"/>
      <c r="W368" s="176"/>
      <c r="X368" s="176"/>
      <c r="Y368" s="176"/>
      <c r="Z368" s="176"/>
      <c r="AA368" s="176"/>
      <c r="AB368" s="176"/>
      <c r="AC368" s="176"/>
      <c r="AD368" s="176"/>
      <c r="AE368" s="176"/>
    </row>
    <row r="369" spans="3:18" s="176" customFormat="1" ht="140.25" customHeight="1">
      <c r="C369" s="198"/>
      <c r="G369" s="198"/>
      <c r="H369" s="213"/>
      <c r="I369" s="213"/>
      <c r="R369" s="198"/>
    </row>
    <row r="370" spans="3:18" s="176" customFormat="1" ht="140.25" customHeight="1">
      <c r="C370" s="198"/>
      <c r="G370" s="198"/>
      <c r="H370" s="213"/>
      <c r="I370" s="213"/>
      <c r="R370" s="198"/>
    </row>
    <row r="371" spans="3:18" s="176" customFormat="1" ht="140.25" customHeight="1">
      <c r="C371" s="198"/>
      <c r="G371" s="198"/>
      <c r="H371" s="213"/>
      <c r="I371" s="213"/>
      <c r="R371" s="198"/>
    </row>
    <row r="372" spans="3:18" s="176" customFormat="1" ht="140.25" customHeight="1">
      <c r="C372" s="198"/>
      <c r="G372" s="198"/>
      <c r="H372" s="213"/>
      <c r="I372" s="213"/>
      <c r="R372" s="198"/>
    </row>
    <row r="373" spans="3:18" s="176" customFormat="1" ht="140.25" customHeight="1">
      <c r="C373" s="198"/>
      <c r="G373" s="198"/>
      <c r="H373" s="213"/>
      <c r="I373" s="213"/>
      <c r="R373" s="198"/>
    </row>
    <row r="374" spans="3:18" s="176" customFormat="1" ht="140.25" customHeight="1">
      <c r="C374" s="198"/>
      <c r="G374" s="198"/>
      <c r="H374" s="213"/>
      <c r="I374" s="213"/>
      <c r="R374" s="198"/>
    </row>
    <row r="375" spans="3:18" s="176" customFormat="1" ht="140.25" customHeight="1">
      <c r="C375" s="198"/>
      <c r="G375" s="198"/>
      <c r="H375" s="213"/>
      <c r="I375" s="213"/>
      <c r="R375" s="198"/>
    </row>
  </sheetData>
  <mergeCells count="56">
    <mergeCell ref="R14:R15"/>
    <mergeCell ref="AE14:AE15"/>
    <mergeCell ref="AX14:AX15"/>
    <mergeCell ref="B14:B15"/>
    <mergeCell ref="C14:C15"/>
    <mergeCell ref="G14:G15"/>
    <mergeCell ref="J9:K9"/>
    <mergeCell ref="N9:O9"/>
    <mergeCell ref="R9:T9"/>
    <mergeCell ref="B12:F12"/>
    <mergeCell ref="U14:U15"/>
    <mergeCell ref="AR8:AR10"/>
    <mergeCell ref="AO7:AO10"/>
    <mergeCell ref="AP7:AP10"/>
    <mergeCell ref="AQ7:AQ10"/>
    <mergeCell ref="AR7:AW7"/>
    <mergeCell ref="AN7:AN10"/>
    <mergeCell ref="AX7:AX10"/>
    <mergeCell ref="BC11:BG11"/>
    <mergeCell ref="BL7:BL8"/>
    <mergeCell ref="H8:H10"/>
    <mergeCell ref="I8:I10"/>
    <mergeCell ref="AF8:AF10"/>
    <mergeCell ref="AG8:AG10"/>
    <mergeCell ref="AH8:AH10"/>
    <mergeCell ref="AI8:AI10"/>
    <mergeCell ref="AZ7:AZ10"/>
    <mergeCell ref="AS8:AS10"/>
    <mergeCell ref="AT8:AT10"/>
    <mergeCell ref="AU8:AU10"/>
    <mergeCell ref="AV8:AV10"/>
    <mergeCell ref="AW8:AW10"/>
    <mergeCell ref="V7:X7"/>
    <mergeCell ref="AE7:AE10"/>
    <mergeCell ref="AF7:AK7"/>
    <mergeCell ref="AL7:AL10"/>
    <mergeCell ref="AM7:AM10"/>
    <mergeCell ref="AK8:AK10"/>
    <mergeCell ref="AJ8:AJ10"/>
    <mergeCell ref="B6:AL6"/>
    <mergeCell ref="B7:B10"/>
    <mergeCell ref="C7:C10"/>
    <mergeCell ref="D7:D10"/>
    <mergeCell ref="E7:E10"/>
    <mergeCell ref="F7:F10"/>
    <mergeCell ref="G7:G10"/>
    <mergeCell ref="H7:I7"/>
    <mergeCell ref="J7:T8"/>
    <mergeCell ref="U7:U10"/>
    <mergeCell ref="B5:AX5"/>
    <mergeCell ref="S1:T1"/>
    <mergeCell ref="AV1:AW1"/>
    <mergeCell ref="B3:AX3"/>
    <mergeCell ref="B4:AX4"/>
    <mergeCell ref="B1:F1"/>
    <mergeCell ref="AJ1:AK1"/>
  </mergeCells>
  <printOptions horizontalCentered="1"/>
  <pageMargins left="0.19685039370078741" right="0" top="0.59055118110236227" bottom="0.59055118110236227" header="0.39370078740157483" footer="0.31496062992125984"/>
  <pageSetup paperSize="9" scale="48" orientation="landscape" r:id="rId1"/>
  <headerFooter alignWithMargins="0">
    <oddFooter>&amp;C&amp;12BIỂU SỐ 01 - &amp;P/&amp;N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65"/>
  <sheetViews>
    <sheetView topLeftCell="A148" zoomScale="115" zoomScaleNormal="115" zoomScaleSheetLayoutView="70" workbookViewId="0">
      <selection activeCell="H10" sqref="H10"/>
    </sheetView>
  </sheetViews>
  <sheetFormatPr defaultColWidth="12.5703125" defaultRowHeight="140.25" customHeight="1"/>
  <cols>
    <col min="1" max="1" width="7.5703125" style="398" customWidth="1"/>
    <col min="2" max="2" width="55.85546875" style="399" customWidth="1"/>
    <col min="3" max="3" width="16.85546875" style="400" customWidth="1"/>
    <col min="4" max="4" width="14.28515625" style="400" customWidth="1"/>
    <col min="5" max="5" width="12.140625" style="401" customWidth="1"/>
    <col min="6" max="6" width="12.140625" style="402" customWidth="1"/>
    <col min="7" max="7" width="11.28515625" style="403" customWidth="1"/>
    <col min="8" max="8" width="11" style="403" customWidth="1"/>
    <col min="9" max="9" width="30.5703125" style="404" customWidth="1"/>
    <col min="10" max="10" width="16.85546875" style="404" customWidth="1"/>
    <col min="11" max="16384" width="12.5703125" style="377"/>
  </cols>
  <sheetData>
    <row r="1" spans="1:14" ht="20.25" customHeight="1">
      <c r="A1" s="394"/>
      <c r="B1" s="392"/>
      <c r="C1" s="393"/>
      <c r="D1" s="393"/>
      <c r="E1" s="395"/>
      <c r="F1" s="396"/>
      <c r="G1" s="397"/>
      <c r="H1" s="397"/>
      <c r="I1" s="924" t="s">
        <v>1257</v>
      </c>
      <c r="J1" s="924"/>
    </row>
    <row r="2" spans="1:14" ht="34.5" customHeight="1">
      <c r="A2" s="938" t="s">
        <v>1596</v>
      </c>
      <c r="B2" s="939"/>
      <c r="C2" s="939"/>
      <c r="D2" s="939"/>
      <c r="E2" s="939"/>
      <c r="F2" s="939"/>
      <c r="G2" s="939"/>
      <c r="H2" s="939"/>
      <c r="I2" s="939"/>
      <c r="J2" s="939"/>
    </row>
    <row r="3" spans="1:14" s="379" customFormat="1" ht="24.75" customHeight="1">
      <c r="A3" s="940" t="s">
        <v>1748</v>
      </c>
      <c r="B3" s="940"/>
      <c r="C3" s="940"/>
      <c r="D3" s="940"/>
      <c r="E3" s="940"/>
      <c r="F3" s="940"/>
      <c r="G3" s="940"/>
      <c r="H3" s="940"/>
      <c r="I3" s="940"/>
      <c r="J3" s="940"/>
      <c r="K3" s="378"/>
    </row>
    <row r="4" spans="1:14" s="95" customFormat="1" ht="31.5" customHeight="1">
      <c r="A4" s="941" t="s">
        <v>1595</v>
      </c>
      <c r="B4" s="941" t="s">
        <v>4</v>
      </c>
      <c r="C4" s="943" t="s">
        <v>676</v>
      </c>
      <c r="D4" s="943" t="s">
        <v>677</v>
      </c>
      <c r="E4" s="936" t="s">
        <v>678</v>
      </c>
      <c r="F4" s="944"/>
      <c r="G4" s="944"/>
      <c r="H4" s="937"/>
      <c r="I4" s="943" t="s">
        <v>679</v>
      </c>
      <c r="J4" s="943" t="s">
        <v>680</v>
      </c>
    </row>
    <row r="5" spans="1:14" s="95" customFormat="1" ht="16.5">
      <c r="A5" s="941"/>
      <c r="B5" s="941"/>
      <c r="C5" s="941"/>
      <c r="D5" s="941"/>
      <c r="E5" s="936" t="s">
        <v>20</v>
      </c>
      <c r="F5" s="937"/>
      <c r="G5" s="936" t="s">
        <v>681</v>
      </c>
      <c r="H5" s="937"/>
      <c r="I5" s="941"/>
      <c r="J5" s="941"/>
    </row>
    <row r="6" spans="1:14" s="95" customFormat="1" ht="31.5">
      <c r="A6" s="942"/>
      <c r="B6" s="942"/>
      <c r="C6" s="942"/>
      <c r="D6" s="942"/>
      <c r="E6" s="380" t="s">
        <v>682</v>
      </c>
      <c r="F6" s="380" t="s">
        <v>683</v>
      </c>
      <c r="G6" s="380" t="s">
        <v>682</v>
      </c>
      <c r="H6" s="380" t="s">
        <v>683</v>
      </c>
      <c r="I6" s="942"/>
      <c r="J6" s="942"/>
    </row>
    <row r="7" spans="1:14" s="98" customFormat="1" ht="17.25">
      <c r="A7" s="381" t="s">
        <v>1598</v>
      </c>
      <c r="B7" s="381" t="s">
        <v>1599</v>
      </c>
      <c r="C7" s="381" t="s">
        <v>1600</v>
      </c>
      <c r="D7" s="381" t="s">
        <v>1601</v>
      </c>
      <c r="E7" s="381" t="s">
        <v>1602</v>
      </c>
      <c r="F7" s="381" t="s">
        <v>1603</v>
      </c>
      <c r="G7" s="381" t="s">
        <v>1604</v>
      </c>
      <c r="H7" s="381" t="s">
        <v>1605</v>
      </c>
      <c r="I7" s="381" t="s">
        <v>1606</v>
      </c>
      <c r="J7" s="381" t="s">
        <v>1607</v>
      </c>
    </row>
    <row r="8" spans="1:14" s="384" customFormat="1" ht="17.25">
      <c r="A8" s="382" t="s">
        <v>1608</v>
      </c>
      <c r="B8" s="383" t="s">
        <v>1609</v>
      </c>
      <c r="C8" s="382"/>
      <c r="D8" s="382"/>
      <c r="E8" s="382"/>
      <c r="F8" s="382"/>
      <c r="G8" s="382"/>
      <c r="H8" s="382"/>
      <c r="I8" s="382"/>
      <c r="J8" s="382"/>
      <c r="K8" s="98"/>
      <c r="L8" s="98"/>
      <c r="M8" s="98"/>
      <c r="N8" s="98"/>
    </row>
    <row r="9" spans="1:14" s="384" customFormat="1" ht="31.5">
      <c r="A9" s="385" t="s">
        <v>685</v>
      </c>
      <c r="B9" s="386" t="s">
        <v>1610</v>
      </c>
      <c r="C9" s="385">
        <f>25+58-1</f>
        <v>82</v>
      </c>
      <c r="D9" s="385"/>
      <c r="E9" s="385"/>
      <c r="F9" s="385"/>
      <c r="G9" s="385"/>
      <c r="H9" s="385"/>
      <c r="I9" s="385"/>
      <c r="J9" s="385"/>
      <c r="K9" s="98"/>
      <c r="L9" s="98"/>
      <c r="M9" s="98"/>
      <c r="N9" s="98"/>
    </row>
    <row r="10" spans="1:14" s="98" customFormat="1" ht="90.75" customHeight="1">
      <c r="A10" s="387">
        <v>1</v>
      </c>
      <c r="B10" s="388" t="s">
        <v>687</v>
      </c>
      <c r="C10" s="387" t="s">
        <v>688</v>
      </c>
      <c r="D10" s="387" t="s">
        <v>689</v>
      </c>
      <c r="E10" s="387"/>
      <c r="F10" s="387">
        <v>2210</v>
      </c>
      <c r="G10" s="387" t="s">
        <v>690</v>
      </c>
      <c r="H10" s="387"/>
      <c r="I10" s="387" t="s">
        <v>1611</v>
      </c>
      <c r="J10" s="387" t="s">
        <v>692</v>
      </c>
    </row>
    <row r="11" spans="1:14" s="98" customFormat="1" ht="60" customHeight="1">
      <c r="A11" s="387">
        <f t="shared" ref="A11:A34" si="0">A10+1</f>
        <v>2</v>
      </c>
      <c r="B11" s="388" t="s">
        <v>1612</v>
      </c>
      <c r="C11" s="387" t="s">
        <v>694</v>
      </c>
      <c r="D11" s="387">
        <v>1</v>
      </c>
      <c r="E11" s="387"/>
      <c r="F11" s="387"/>
      <c r="G11" s="387"/>
      <c r="H11" s="387"/>
      <c r="I11" s="387" t="s">
        <v>1613</v>
      </c>
      <c r="J11" s="387" t="s">
        <v>692</v>
      </c>
    </row>
    <row r="12" spans="1:14" s="98" customFormat="1" ht="57" customHeight="1">
      <c r="A12" s="387">
        <f t="shared" si="0"/>
        <v>3</v>
      </c>
      <c r="B12" s="388" t="s">
        <v>696</v>
      </c>
      <c r="C12" s="387" t="s">
        <v>694</v>
      </c>
      <c r="D12" s="387">
        <v>1</v>
      </c>
      <c r="E12" s="387">
        <v>37.28</v>
      </c>
      <c r="F12" s="387"/>
      <c r="G12" s="387">
        <v>37.28</v>
      </c>
      <c r="H12" s="387"/>
      <c r="I12" s="387" t="s">
        <v>697</v>
      </c>
      <c r="J12" s="387"/>
    </row>
    <row r="13" spans="1:14" s="98" customFormat="1" ht="74.25" customHeight="1">
      <c r="A13" s="387">
        <f t="shared" si="0"/>
        <v>4</v>
      </c>
      <c r="B13" s="388" t="s">
        <v>1614</v>
      </c>
      <c r="C13" s="387" t="s">
        <v>694</v>
      </c>
      <c r="D13" s="387">
        <v>1</v>
      </c>
      <c r="E13" s="387">
        <v>80.599999999999994</v>
      </c>
      <c r="F13" s="387"/>
      <c r="G13" s="387">
        <v>110.2</v>
      </c>
      <c r="H13" s="387"/>
      <c r="I13" s="387" t="s">
        <v>1615</v>
      </c>
      <c r="J13" s="387" t="s">
        <v>692</v>
      </c>
    </row>
    <row r="14" spans="1:14" s="98" customFormat="1" ht="46.5" customHeight="1">
      <c r="A14" s="387">
        <f t="shared" si="0"/>
        <v>5</v>
      </c>
      <c r="B14" s="388" t="s">
        <v>700</v>
      </c>
      <c r="C14" s="387" t="s">
        <v>694</v>
      </c>
      <c r="D14" s="387">
        <v>1</v>
      </c>
      <c r="E14" s="387">
        <v>72.8</v>
      </c>
      <c r="F14" s="387"/>
      <c r="G14" s="387">
        <v>35.35</v>
      </c>
      <c r="H14" s="387"/>
      <c r="I14" s="387" t="s">
        <v>701</v>
      </c>
      <c r="J14" s="387" t="s">
        <v>702</v>
      </c>
    </row>
    <row r="15" spans="1:14" s="98" customFormat="1" ht="50.25" customHeight="1">
      <c r="A15" s="387">
        <f t="shared" si="0"/>
        <v>6</v>
      </c>
      <c r="B15" s="388" t="s">
        <v>703</v>
      </c>
      <c r="C15" s="387" t="s">
        <v>694</v>
      </c>
      <c r="D15" s="387">
        <v>1</v>
      </c>
      <c r="E15" s="387">
        <v>132.4</v>
      </c>
      <c r="F15" s="387"/>
      <c r="G15" s="387">
        <v>53.35</v>
      </c>
      <c r="H15" s="387"/>
      <c r="I15" s="387" t="s">
        <v>1616</v>
      </c>
      <c r="J15" s="387" t="s">
        <v>702</v>
      </c>
    </row>
    <row r="16" spans="1:14" s="98" customFormat="1" ht="46.5" customHeight="1">
      <c r="A16" s="387">
        <f t="shared" si="0"/>
        <v>7</v>
      </c>
      <c r="B16" s="388" t="s">
        <v>705</v>
      </c>
      <c r="C16" s="387" t="s">
        <v>694</v>
      </c>
      <c r="D16" s="387">
        <v>1</v>
      </c>
      <c r="E16" s="387">
        <v>215.4</v>
      </c>
      <c r="F16" s="387"/>
      <c r="G16" s="387">
        <v>199.15</v>
      </c>
      <c r="H16" s="387"/>
      <c r="I16" s="387" t="s">
        <v>1617</v>
      </c>
      <c r="J16" s="387" t="s">
        <v>702</v>
      </c>
    </row>
    <row r="17" spans="1:10" s="98" customFormat="1" ht="46.5" customHeight="1">
      <c r="A17" s="387">
        <f t="shared" si="0"/>
        <v>8</v>
      </c>
      <c r="B17" s="388" t="s">
        <v>707</v>
      </c>
      <c r="C17" s="387" t="s">
        <v>694</v>
      </c>
      <c r="D17" s="387">
        <v>1</v>
      </c>
      <c r="E17" s="387">
        <v>306.2</v>
      </c>
      <c r="F17" s="387"/>
      <c r="G17" s="387">
        <v>261.64</v>
      </c>
      <c r="H17" s="387"/>
      <c r="I17" s="387" t="s">
        <v>1617</v>
      </c>
      <c r="J17" s="387" t="s">
        <v>702</v>
      </c>
    </row>
    <row r="18" spans="1:10" s="98" customFormat="1" ht="46.5" customHeight="1">
      <c r="A18" s="387">
        <f t="shared" si="0"/>
        <v>9</v>
      </c>
      <c r="B18" s="388" t="s">
        <v>712</v>
      </c>
      <c r="C18" s="387" t="s">
        <v>694</v>
      </c>
      <c r="D18" s="387">
        <v>1</v>
      </c>
      <c r="E18" s="387">
        <v>61.25</v>
      </c>
      <c r="F18" s="387"/>
      <c r="G18" s="387">
        <v>57.46</v>
      </c>
      <c r="H18" s="387"/>
      <c r="I18" s="387" t="s">
        <v>1618</v>
      </c>
      <c r="J18" s="387" t="s">
        <v>702</v>
      </c>
    </row>
    <row r="19" spans="1:10" s="98" customFormat="1" ht="46.5" customHeight="1">
      <c r="A19" s="387">
        <f t="shared" si="0"/>
        <v>10</v>
      </c>
      <c r="B19" s="388" t="s">
        <v>716</v>
      </c>
      <c r="C19" s="387" t="s">
        <v>694</v>
      </c>
      <c r="D19" s="387">
        <v>1</v>
      </c>
      <c r="E19" s="387">
        <v>16.100000000000001</v>
      </c>
      <c r="F19" s="387"/>
      <c r="G19" s="387">
        <v>35.61</v>
      </c>
      <c r="H19" s="387"/>
      <c r="I19" s="387" t="s">
        <v>1619</v>
      </c>
      <c r="J19" s="387" t="s">
        <v>702</v>
      </c>
    </row>
    <row r="20" spans="1:10" s="98" customFormat="1" ht="46.5" customHeight="1">
      <c r="A20" s="387">
        <f t="shared" si="0"/>
        <v>11</v>
      </c>
      <c r="B20" s="388" t="s">
        <v>718</v>
      </c>
      <c r="C20" s="387" t="s">
        <v>694</v>
      </c>
      <c r="D20" s="387">
        <v>1</v>
      </c>
      <c r="E20" s="387">
        <v>18.2</v>
      </c>
      <c r="F20" s="387"/>
      <c r="G20" s="387">
        <v>39.4</v>
      </c>
      <c r="H20" s="387"/>
      <c r="I20" s="387" t="s">
        <v>1620</v>
      </c>
      <c r="J20" s="387" t="s">
        <v>702</v>
      </c>
    </row>
    <row r="21" spans="1:10" s="98" customFormat="1" ht="46.5" customHeight="1">
      <c r="A21" s="387">
        <f t="shared" si="0"/>
        <v>12</v>
      </c>
      <c r="B21" s="388" t="s">
        <v>720</v>
      </c>
      <c r="C21" s="387" t="s">
        <v>694</v>
      </c>
      <c r="D21" s="387">
        <v>1</v>
      </c>
      <c r="E21" s="387">
        <v>55.6</v>
      </c>
      <c r="F21" s="387"/>
      <c r="G21" s="387">
        <v>75.010000000000005</v>
      </c>
      <c r="H21" s="387"/>
      <c r="I21" s="387" t="s">
        <v>1621</v>
      </c>
      <c r="J21" s="387" t="s">
        <v>702</v>
      </c>
    </row>
    <row r="22" spans="1:10" s="98" customFormat="1" ht="46.5" customHeight="1">
      <c r="A22" s="387">
        <f t="shared" si="0"/>
        <v>13</v>
      </c>
      <c r="B22" s="388" t="s">
        <v>724</v>
      </c>
      <c r="C22" s="387" t="s">
        <v>694</v>
      </c>
      <c r="D22" s="387">
        <v>1</v>
      </c>
      <c r="E22" s="387">
        <v>90.97</v>
      </c>
      <c r="F22" s="387"/>
      <c r="G22" s="387">
        <v>36.549999999999997</v>
      </c>
      <c r="H22" s="387"/>
      <c r="I22" s="387" t="s">
        <v>1622</v>
      </c>
      <c r="J22" s="387" t="s">
        <v>702</v>
      </c>
    </row>
    <row r="23" spans="1:10" s="98" customFormat="1" ht="46.5" customHeight="1">
      <c r="A23" s="387">
        <f t="shared" si="0"/>
        <v>14</v>
      </c>
      <c r="B23" s="388" t="s">
        <v>726</v>
      </c>
      <c r="C23" s="387" t="s">
        <v>694</v>
      </c>
      <c r="D23" s="387">
        <v>1</v>
      </c>
      <c r="E23" s="387">
        <v>68.900000000000006</v>
      </c>
      <c r="F23" s="387"/>
      <c r="G23" s="387">
        <v>21.39</v>
      </c>
      <c r="H23" s="387"/>
      <c r="I23" s="387" t="s">
        <v>1623</v>
      </c>
      <c r="J23" s="387" t="s">
        <v>702</v>
      </c>
    </row>
    <row r="24" spans="1:10" s="98" customFormat="1" ht="46.5" customHeight="1">
      <c r="A24" s="387">
        <f t="shared" si="0"/>
        <v>15</v>
      </c>
      <c r="B24" s="388" t="s">
        <v>728</v>
      </c>
      <c r="C24" s="387" t="s">
        <v>694</v>
      </c>
      <c r="D24" s="387">
        <v>1</v>
      </c>
      <c r="E24" s="387">
        <v>56.7</v>
      </c>
      <c r="F24" s="387"/>
      <c r="G24" s="387">
        <v>26.6</v>
      </c>
      <c r="H24" s="387"/>
      <c r="I24" s="387" t="s">
        <v>1624</v>
      </c>
      <c r="J24" s="387" t="s">
        <v>702</v>
      </c>
    </row>
    <row r="25" spans="1:10" s="98" customFormat="1" ht="46.5" customHeight="1">
      <c r="A25" s="387">
        <f t="shared" si="0"/>
        <v>16</v>
      </c>
      <c r="B25" s="388" t="s">
        <v>730</v>
      </c>
      <c r="C25" s="387" t="s">
        <v>694</v>
      </c>
      <c r="D25" s="387">
        <v>1</v>
      </c>
      <c r="E25" s="387">
        <v>43.79</v>
      </c>
      <c r="F25" s="387"/>
      <c r="G25" s="387">
        <v>61.1</v>
      </c>
      <c r="H25" s="387"/>
      <c r="I25" s="387" t="s">
        <v>731</v>
      </c>
      <c r="J25" s="387" t="s">
        <v>702</v>
      </c>
    </row>
    <row r="26" spans="1:10" s="98" customFormat="1" ht="46.5" customHeight="1">
      <c r="A26" s="387">
        <f t="shared" si="0"/>
        <v>17</v>
      </c>
      <c r="B26" s="388" t="s">
        <v>732</v>
      </c>
      <c r="C26" s="387" t="s">
        <v>694</v>
      </c>
      <c r="D26" s="387">
        <v>1</v>
      </c>
      <c r="E26" s="387">
        <v>36.979999999999997</v>
      </c>
      <c r="F26" s="387"/>
      <c r="G26" s="387">
        <v>36.979999999999997</v>
      </c>
      <c r="H26" s="387"/>
      <c r="I26" s="387" t="s">
        <v>733</v>
      </c>
      <c r="J26" s="387" t="s">
        <v>702</v>
      </c>
    </row>
    <row r="27" spans="1:10" s="98" customFormat="1" ht="46.5" customHeight="1">
      <c r="A27" s="387">
        <f t="shared" si="0"/>
        <v>18</v>
      </c>
      <c r="B27" s="388" t="s">
        <v>736</v>
      </c>
      <c r="C27" s="387" t="s">
        <v>694</v>
      </c>
      <c r="D27" s="387">
        <v>1</v>
      </c>
      <c r="E27" s="387">
        <v>34.619999999999997</v>
      </c>
      <c r="F27" s="387"/>
      <c r="G27" s="387">
        <v>49.01</v>
      </c>
      <c r="H27" s="387"/>
      <c r="I27" s="387" t="s">
        <v>737</v>
      </c>
      <c r="J27" s="387" t="s">
        <v>702</v>
      </c>
    </row>
    <row r="28" spans="1:10" s="98" customFormat="1" ht="46.5" customHeight="1">
      <c r="A28" s="387">
        <f t="shared" si="0"/>
        <v>19</v>
      </c>
      <c r="B28" s="388" t="s">
        <v>738</v>
      </c>
      <c r="C28" s="387" t="s">
        <v>694</v>
      </c>
      <c r="D28" s="387">
        <v>1</v>
      </c>
      <c r="E28" s="387">
        <v>61.5</v>
      </c>
      <c r="F28" s="387"/>
      <c r="G28" s="387">
        <v>159.30000000000001</v>
      </c>
      <c r="H28" s="387"/>
      <c r="I28" s="387" t="s">
        <v>739</v>
      </c>
      <c r="J28" s="387" t="s">
        <v>702</v>
      </c>
    </row>
    <row r="29" spans="1:10" s="98" customFormat="1" ht="87.75" customHeight="1">
      <c r="A29" s="387">
        <f t="shared" si="0"/>
        <v>20</v>
      </c>
      <c r="B29" s="388" t="s">
        <v>740</v>
      </c>
      <c r="C29" s="387" t="s">
        <v>694</v>
      </c>
      <c r="D29" s="387">
        <v>1</v>
      </c>
      <c r="E29" s="387">
        <v>45.26</v>
      </c>
      <c r="F29" s="387"/>
      <c r="G29" s="387">
        <v>65.099999999999994</v>
      </c>
      <c r="H29" s="387"/>
      <c r="I29" s="387" t="s">
        <v>741</v>
      </c>
      <c r="J29" s="387" t="s">
        <v>702</v>
      </c>
    </row>
    <row r="30" spans="1:10" s="98" customFormat="1" ht="46.5" customHeight="1">
      <c r="A30" s="387">
        <f t="shared" si="0"/>
        <v>21</v>
      </c>
      <c r="B30" s="388" t="s">
        <v>742</v>
      </c>
      <c r="C30" s="387" t="s">
        <v>694</v>
      </c>
      <c r="D30" s="387">
        <v>1</v>
      </c>
      <c r="E30" s="387"/>
      <c r="F30" s="387"/>
      <c r="G30" s="387"/>
      <c r="H30" s="387"/>
      <c r="I30" s="387" t="s">
        <v>743</v>
      </c>
      <c r="J30" s="387" t="s">
        <v>692</v>
      </c>
    </row>
    <row r="31" spans="1:10" s="98" customFormat="1" ht="46.5" customHeight="1">
      <c r="A31" s="387">
        <f t="shared" si="0"/>
        <v>22</v>
      </c>
      <c r="B31" s="388" t="s">
        <v>744</v>
      </c>
      <c r="C31" s="387" t="s">
        <v>694</v>
      </c>
      <c r="D31" s="387">
        <v>1</v>
      </c>
      <c r="E31" s="387"/>
      <c r="F31" s="387"/>
      <c r="G31" s="387"/>
      <c r="H31" s="387"/>
      <c r="I31" s="387" t="s">
        <v>745</v>
      </c>
      <c r="J31" s="387" t="s">
        <v>692</v>
      </c>
    </row>
    <row r="32" spans="1:10" s="98" customFormat="1" ht="46.5" customHeight="1">
      <c r="A32" s="387">
        <f t="shared" si="0"/>
        <v>23</v>
      </c>
      <c r="B32" s="388" t="s">
        <v>746</v>
      </c>
      <c r="C32" s="387" t="s">
        <v>694</v>
      </c>
      <c r="D32" s="387">
        <v>1</v>
      </c>
      <c r="E32" s="387"/>
      <c r="F32" s="387"/>
      <c r="G32" s="387"/>
      <c r="H32" s="387"/>
      <c r="I32" s="387" t="s">
        <v>747</v>
      </c>
      <c r="J32" s="387" t="s">
        <v>692</v>
      </c>
    </row>
    <row r="33" spans="1:14" s="98" customFormat="1" ht="46.5" customHeight="1">
      <c r="A33" s="387">
        <f t="shared" si="0"/>
        <v>24</v>
      </c>
      <c r="B33" s="388" t="s">
        <v>748</v>
      </c>
      <c r="C33" s="387" t="s">
        <v>694</v>
      </c>
      <c r="D33" s="387">
        <v>1</v>
      </c>
      <c r="E33" s="387"/>
      <c r="F33" s="387"/>
      <c r="G33" s="387"/>
      <c r="H33" s="387"/>
      <c r="I33" s="387" t="s">
        <v>749</v>
      </c>
      <c r="J33" s="387" t="s">
        <v>692</v>
      </c>
    </row>
    <row r="34" spans="1:14" s="98" customFormat="1" ht="46.5" customHeight="1">
      <c r="A34" s="387">
        <f t="shared" si="0"/>
        <v>25</v>
      </c>
      <c r="B34" s="388" t="s">
        <v>750</v>
      </c>
      <c r="C34" s="387" t="s">
        <v>694</v>
      </c>
      <c r="D34" s="387">
        <v>1</v>
      </c>
      <c r="E34" s="387">
        <v>80</v>
      </c>
      <c r="F34" s="387"/>
      <c r="G34" s="387">
        <v>80</v>
      </c>
      <c r="H34" s="387"/>
      <c r="I34" s="387" t="s">
        <v>751</v>
      </c>
      <c r="J34" s="387" t="s">
        <v>1625</v>
      </c>
    </row>
    <row r="35" spans="1:14" s="98" customFormat="1" ht="31.5">
      <c r="A35" s="385" t="s">
        <v>756</v>
      </c>
      <c r="B35" s="386" t="s">
        <v>1633</v>
      </c>
      <c r="C35" s="385">
        <v>5</v>
      </c>
      <c r="D35" s="385"/>
      <c r="E35" s="385"/>
      <c r="F35" s="385"/>
      <c r="G35" s="385"/>
      <c r="H35" s="385"/>
      <c r="I35" s="385"/>
      <c r="J35" s="385"/>
    </row>
    <row r="36" spans="1:14" s="98" customFormat="1" ht="17.25">
      <c r="A36" s="387">
        <v>1</v>
      </c>
      <c r="B36" s="388" t="s">
        <v>1634</v>
      </c>
      <c r="C36" s="387" t="s">
        <v>1635</v>
      </c>
      <c r="D36" s="387"/>
      <c r="E36" s="387"/>
      <c r="F36" s="387"/>
      <c r="G36" s="387">
        <v>61.5</v>
      </c>
      <c r="H36" s="387"/>
      <c r="I36" s="387" t="s">
        <v>1636</v>
      </c>
      <c r="J36" s="387" t="s">
        <v>759</v>
      </c>
    </row>
    <row r="37" spans="1:14" s="98" customFormat="1" ht="17.25">
      <c r="A37" s="387">
        <f>A36+1</f>
        <v>2</v>
      </c>
      <c r="B37" s="388" t="s">
        <v>1637</v>
      </c>
      <c r="C37" s="387" t="s">
        <v>1635</v>
      </c>
      <c r="D37" s="387"/>
      <c r="E37" s="387"/>
      <c r="F37" s="387"/>
      <c r="G37" s="387">
        <v>67.400000000000006</v>
      </c>
      <c r="H37" s="387"/>
      <c r="I37" s="387" t="s">
        <v>1636</v>
      </c>
      <c r="J37" s="387" t="s">
        <v>759</v>
      </c>
    </row>
    <row r="38" spans="1:14" s="98" customFormat="1" ht="17.25">
      <c r="A38" s="387">
        <f>A37+1</f>
        <v>3</v>
      </c>
      <c r="B38" s="388" t="s">
        <v>1638</v>
      </c>
      <c r="C38" s="387" t="s">
        <v>1635</v>
      </c>
      <c r="D38" s="387"/>
      <c r="E38" s="387"/>
      <c r="F38" s="387"/>
      <c r="G38" s="387">
        <v>65.099999999999994</v>
      </c>
      <c r="H38" s="387"/>
      <c r="I38" s="387" t="s">
        <v>1636</v>
      </c>
      <c r="J38" s="387" t="s">
        <v>759</v>
      </c>
    </row>
    <row r="39" spans="1:14" s="98" customFormat="1" ht="17.25">
      <c r="A39" s="387">
        <f>A38+1</f>
        <v>4</v>
      </c>
      <c r="B39" s="388" t="s">
        <v>1639</v>
      </c>
      <c r="C39" s="387" t="s">
        <v>1635</v>
      </c>
      <c r="D39" s="387"/>
      <c r="E39" s="387"/>
      <c r="F39" s="387"/>
      <c r="G39" s="387">
        <v>67.3</v>
      </c>
      <c r="H39" s="387"/>
      <c r="I39" s="387" t="s">
        <v>1636</v>
      </c>
      <c r="J39" s="387" t="s">
        <v>759</v>
      </c>
      <c r="K39" s="40"/>
      <c r="L39" s="40"/>
      <c r="M39" s="40"/>
      <c r="N39" s="40"/>
    </row>
    <row r="40" spans="1:14" s="98" customFormat="1" ht="17.25">
      <c r="A40" s="387">
        <f>A39+1</f>
        <v>5</v>
      </c>
      <c r="B40" s="388" t="s">
        <v>1640</v>
      </c>
      <c r="C40" s="387" t="s">
        <v>1635</v>
      </c>
      <c r="D40" s="387"/>
      <c r="E40" s="387"/>
      <c r="F40" s="387"/>
      <c r="G40" s="387">
        <v>65.099999999999994</v>
      </c>
      <c r="H40" s="387"/>
      <c r="I40" s="387" t="s">
        <v>1636</v>
      </c>
      <c r="J40" s="387" t="s">
        <v>759</v>
      </c>
      <c r="K40" s="40"/>
      <c r="L40" s="40"/>
      <c r="M40" s="40"/>
      <c r="N40" s="40"/>
    </row>
    <row r="41" spans="1:14" s="98" customFormat="1" ht="18">
      <c r="A41" s="385" t="s">
        <v>1641</v>
      </c>
      <c r="B41" s="386" t="s">
        <v>1642</v>
      </c>
      <c r="C41" s="385">
        <v>2</v>
      </c>
      <c r="D41" s="385"/>
      <c r="E41" s="385"/>
      <c r="F41" s="385"/>
      <c r="G41" s="385"/>
      <c r="H41" s="385"/>
      <c r="I41" s="385"/>
      <c r="J41" s="385"/>
      <c r="K41" s="389"/>
      <c r="L41" s="389"/>
      <c r="M41" s="389"/>
      <c r="N41" s="389"/>
    </row>
    <row r="42" spans="1:14" s="389" customFormat="1" ht="18">
      <c r="A42" s="387">
        <v>1</v>
      </c>
      <c r="B42" s="388" t="s">
        <v>1643</v>
      </c>
      <c r="C42" s="387" t="s">
        <v>1635</v>
      </c>
      <c r="D42" s="387"/>
      <c r="E42" s="387"/>
      <c r="F42" s="387"/>
      <c r="G42" s="387">
        <v>68.849999999999994</v>
      </c>
      <c r="H42" s="387"/>
      <c r="I42" s="387"/>
      <c r="J42" s="387" t="s">
        <v>1644</v>
      </c>
      <c r="K42" s="98"/>
      <c r="L42" s="98"/>
      <c r="M42" s="98"/>
      <c r="N42" s="98"/>
    </row>
    <row r="43" spans="1:14" s="389" customFormat="1" ht="18">
      <c r="A43" s="387">
        <v>2</v>
      </c>
      <c r="B43" s="388" t="s">
        <v>1645</v>
      </c>
      <c r="C43" s="387" t="s">
        <v>1635</v>
      </c>
      <c r="D43" s="387"/>
      <c r="E43" s="387"/>
      <c r="F43" s="387"/>
      <c r="G43" s="387">
        <v>65.5</v>
      </c>
      <c r="H43" s="387"/>
      <c r="I43" s="387"/>
      <c r="J43" s="387" t="s">
        <v>1644</v>
      </c>
      <c r="K43" s="98"/>
      <c r="L43" s="98"/>
      <c r="M43" s="98"/>
      <c r="N43" s="98"/>
    </row>
    <row r="44" spans="1:14" s="98" customFormat="1" ht="18">
      <c r="A44" s="382" t="s">
        <v>1646</v>
      </c>
      <c r="B44" s="383" t="s">
        <v>1647</v>
      </c>
      <c r="C44" s="383"/>
      <c r="D44" s="383"/>
      <c r="E44" s="383"/>
      <c r="F44" s="383"/>
      <c r="G44" s="383"/>
      <c r="H44" s="383"/>
      <c r="I44" s="383"/>
      <c r="J44" s="383"/>
      <c r="K44" s="389"/>
      <c r="L44" s="389"/>
      <c r="M44" s="389"/>
      <c r="N44" s="389"/>
    </row>
    <row r="45" spans="1:14" s="98" customFormat="1" ht="47.25">
      <c r="A45" s="385" t="s">
        <v>1211</v>
      </c>
      <c r="B45" s="386" t="s">
        <v>1648</v>
      </c>
      <c r="C45" s="385">
        <v>15</v>
      </c>
      <c r="D45" s="385"/>
      <c r="E45" s="385"/>
      <c r="F45" s="385"/>
      <c r="G45" s="385"/>
      <c r="H45" s="385"/>
      <c r="I45" s="385"/>
      <c r="J45" s="385"/>
      <c r="K45" s="389"/>
      <c r="L45" s="389"/>
      <c r="M45" s="389"/>
      <c r="N45" s="389"/>
    </row>
    <row r="46" spans="1:14" s="389" customFormat="1" ht="18">
      <c r="A46" s="387">
        <v>1</v>
      </c>
      <c r="B46" s="388" t="s">
        <v>1649</v>
      </c>
      <c r="C46" s="387" t="s">
        <v>1191</v>
      </c>
      <c r="D46" s="387" t="s">
        <v>1650</v>
      </c>
      <c r="E46" s="387"/>
      <c r="F46" s="387"/>
      <c r="G46" s="387">
        <v>46</v>
      </c>
      <c r="H46" s="387"/>
      <c r="I46" s="387"/>
      <c r="J46" s="387" t="s">
        <v>1651</v>
      </c>
    </row>
    <row r="47" spans="1:14" s="389" customFormat="1" ht="18">
      <c r="A47" s="387">
        <v>2</v>
      </c>
      <c r="B47" s="388" t="s">
        <v>1652</v>
      </c>
      <c r="C47" s="387" t="s">
        <v>1653</v>
      </c>
      <c r="D47" s="387" t="s">
        <v>1650</v>
      </c>
      <c r="E47" s="387"/>
      <c r="F47" s="387"/>
      <c r="G47" s="387">
        <v>64.150000000000006</v>
      </c>
      <c r="H47" s="387"/>
      <c r="I47" s="387"/>
      <c r="J47" s="387" t="s">
        <v>1651</v>
      </c>
    </row>
    <row r="48" spans="1:14" s="389" customFormat="1" ht="18">
      <c r="A48" s="387">
        <v>3</v>
      </c>
      <c r="B48" s="388" t="s">
        <v>1652</v>
      </c>
      <c r="C48" s="387" t="s">
        <v>1197</v>
      </c>
      <c r="D48" s="387" t="s">
        <v>1650</v>
      </c>
      <c r="E48" s="387"/>
      <c r="F48" s="387"/>
      <c r="G48" s="387">
        <v>64.150000000000006</v>
      </c>
      <c r="H48" s="387"/>
      <c r="I48" s="387"/>
      <c r="J48" s="387" t="s">
        <v>1651</v>
      </c>
    </row>
    <row r="49" spans="1:14" s="389" customFormat="1" ht="18">
      <c r="A49" s="387">
        <v>4</v>
      </c>
      <c r="B49" s="388" t="s">
        <v>1652</v>
      </c>
      <c r="C49" s="387" t="s">
        <v>1654</v>
      </c>
      <c r="D49" s="387" t="s">
        <v>1650</v>
      </c>
      <c r="E49" s="387"/>
      <c r="F49" s="387"/>
      <c r="G49" s="387">
        <v>52.06</v>
      </c>
      <c r="H49" s="387"/>
      <c r="I49" s="387"/>
      <c r="J49" s="387" t="s">
        <v>1651</v>
      </c>
    </row>
    <row r="50" spans="1:14" s="389" customFormat="1" ht="18">
      <c r="A50" s="387">
        <v>5</v>
      </c>
      <c r="B50" s="388" t="s">
        <v>1652</v>
      </c>
      <c r="C50" s="387" t="s">
        <v>1655</v>
      </c>
      <c r="D50" s="387" t="s">
        <v>1650</v>
      </c>
      <c r="E50" s="387"/>
      <c r="F50" s="387"/>
      <c r="G50" s="387">
        <v>51.83</v>
      </c>
      <c r="H50" s="387"/>
      <c r="I50" s="387"/>
      <c r="J50" s="387" t="s">
        <v>1651</v>
      </c>
    </row>
    <row r="51" spans="1:14" s="389" customFormat="1" ht="18">
      <c r="A51" s="387">
        <v>6</v>
      </c>
      <c r="B51" s="388" t="s">
        <v>1652</v>
      </c>
      <c r="C51" s="387">
        <v>116</v>
      </c>
      <c r="D51" s="387">
        <v>1</v>
      </c>
      <c r="E51" s="387"/>
      <c r="F51" s="387"/>
      <c r="G51" s="387">
        <v>49.92</v>
      </c>
      <c r="H51" s="387"/>
      <c r="I51" s="387"/>
      <c r="J51" s="387" t="s">
        <v>1651</v>
      </c>
    </row>
    <row r="52" spans="1:14" s="389" customFormat="1" ht="119.25" customHeight="1">
      <c r="A52" s="387">
        <v>7</v>
      </c>
      <c r="B52" s="388" t="s">
        <v>1656</v>
      </c>
      <c r="C52" s="387" t="s">
        <v>1242</v>
      </c>
      <c r="D52" s="387" t="s">
        <v>1650</v>
      </c>
      <c r="E52" s="387"/>
      <c r="F52" s="387"/>
      <c r="G52" s="387">
        <v>67.900000000000006</v>
      </c>
      <c r="H52" s="387"/>
      <c r="I52" s="387" t="s">
        <v>1657</v>
      </c>
      <c r="J52" s="387" t="s">
        <v>1651</v>
      </c>
    </row>
    <row r="53" spans="1:14" s="389" customFormat="1" ht="18">
      <c r="A53" s="387">
        <v>8</v>
      </c>
      <c r="B53" s="388" t="s">
        <v>1656</v>
      </c>
      <c r="C53" s="387" t="s">
        <v>1658</v>
      </c>
      <c r="D53" s="387">
        <v>2</v>
      </c>
      <c r="E53" s="387"/>
      <c r="F53" s="387"/>
      <c r="G53" s="387">
        <v>66.400000000000006</v>
      </c>
      <c r="H53" s="387"/>
      <c r="I53" s="387" t="s">
        <v>1659</v>
      </c>
      <c r="J53" s="387" t="s">
        <v>1651</v>
      </c>
    </row>
    <row r="54" spans="1:14" s="389" customFormat="1" ht="18">
      <c r="A54" s="387">
        <v>9</v>
      </c>
      <c r="B54" s="388" t="s">
        <v>1656</v>
      </c>
      <c r="C54" s="387" t="s">
        <v>1660</v>
      </c>
      <c r="D54" s="387">
        <v>2</v>
      </c>
      <c r="E54" s="387"/>
      <c r="F54" s="387"/>
      <c r="G54" s="387">
        <v>67.900000000000006</v>
      </c>
      <c r="H54" s="387"/>
      <c r="I54" s="387" t="s">
        <v>1659</v>
      </c>
      <c r="J54" s="387" t="s">
        <v>1651</v>
      </c>
    </row>
    <row r="55" spans="1:14" s="389" customFormat="1" ht="18">
      <c r="A55" s="387">
        <v>10</v>
      </c>
      <c r="B55" s="388" t="s">
        <v>1656</v>
      </c>
      <c r="C55" s="387" t="s">
        <v>1246</v>
      </c>
      <c r="D55" s="387">
        <v>4</v>
      </c>
      <c r="E55" s="387"/>
      <c r="F55" s="387"/>
      <c r="G55" s="387">
        <v>66.400000000000006</v>
      </c>
      <c r="H55" s="387"/>
      <c r="I55" s="387" t="s">
        <v>1659</v>
      </c>
      <c r="J55" s="387" t="s">
        <v>1651</v>
      </c>
    </row>
    <row r="56" spans="1:14" s="389" customFormat="1" ht="18">
      <c r="A56" s="387">
        <v>11</v>
      </c>
      <c r="B56" s="388" t="s">
        <v>1656</v>
      </c>
      <c r="C56" s="387" t="s">
        <v>1248</v>
      </c>
      <c r="D56" s="387" t="s">
        <v>1650</v>
      </c>
      <c r="E56" s="387"/>
      <c r="F56" s="387"/>
      <c r="G56" s="387">
        <v>60.78</v>
      </c>
      <c r="H56" s="387"/>
      <c r="I56" s="387" t="s">
        <v>1659</v>
      </c>
      <c r="J56" s="387" t="s">
        <v>1651</v>
      </c>
    </row>
    <row r="57" spans="1:14" s="389" customFormat="1" ht="18">
      <c r="A57" s="387">
        <v>12</v>
      </c>
      <c r="B57" s="388" t="s">
        <v>1656</v>
      </c>
      <c r="C57" s="387" t="s">
        <v>1661</v>
      </c>
      <c r="D57" s="387" t="s">
        <v>1650</v>
      </c>
      <c r="E57" s="387"/>
      <c r="F57" s="387"/>
      <c r="G57" s="387">
        <v>60.78</v>
      </c>
      <c r="H57" s="387"/>
      <c r="I57" s="387" t="s">
        <v>1659</v>
      </c>
      <c r="J57" s="387" t="s">
        <v>1651</v>
      </c>
    </row>
    <row r="58" spans="1:14" s="389" customFormat="1" ht="18">
      <c r="A58" s="387">
        <v>13</v>
      </c>
      <c r="B58" s="388" t="s">
        <v>1656</v>
      </c>
      <c r="C58" s="387" t="s">
        <v>1662</v>
      </c>
      <c r="D58" s="387">
        <v>3</v>
      </c>
      <c r="E58" s="387"/>
      <c r="F58" s="387"/>
      <c r="G58" s="387">
        <v>56.2</v>
      </c>
      <c r="H58" s="387"/>
      <c r="I58" s="387" t="s">
        <v>1659</v>
      </c>
      <c r="J58" s="387" t="s">
        <v>1651</v>
      </c>
    </row>
    <row r="59" spans="1:14" s="389" customFormat="1" ht="18">
      <c r="A59" s="387">
        <v>14</v>
      </c>
      <c r="B59" s="388" t="s">
        <v>1656</v>
      </c>
      <c r="C59" s="387" t="s">
        <v>1663</v>
      </c>
      <c r="D59" s="387">
        <v>3</v>
      </c>
      <c r="E59" s="387"/>
      <c r="F59" s="387"/>
      <c r="G59" s="387">
        <v>60.61</v>
      </c>
      <c r="H59" s="387"/>
      <c r="I59" s="387" t="s">
        <v>1659</v>
      </c>
      <c r="J59" s="387" t="s">
        <v>1651</v>
      </c>
      <c r="K59" s="98"/>
      <c r="L59" s="98"/>
      <c r="M59" s="98"/>
      <c r="N59" s="98"/>
    </row>
    <row r="60" spans="1:14" s="389" customFormat="1" ht="18">
      <c r="A60" s="387">
        <v>15</v>
      </c>
      <c r="B60" s="388" t="s">
        <v>1656</v>
      </c>
      <c r="C60" s="387" t="s">
        <v>1664</v>
      </c>
      <c r="D60" s="387">
        <v>4</v>
      </c>
      <c r="E60" s="387"/>
      <c r="F60" s="387"/>
      <c r="G60" s="387">
        <v>59.3</v>
      </c>
      <c r="H60" s="387"/>
      <c r="I60" s="387" t="s">
        <v>1659</v>
      </c>
      <c r="J60" s="387" t="s">
        <v>1651</v>
      </c>
      <c r="K60" s="98"/>
      <c r="L60" s="98"/>
      <c r="M60" s="98"/>
      <c r="N60" s="98"/>
    </row>
    <row r="61" spans="1:14" s="98" customFormat="1" ht="31.5">
      <c r="A61" s="385" t="s">
        <v>1212</v>
      </c>
      <c r="B61" s="386" t="s">
        <v>1665</v>
      </c>
      <c r="C61" s="385"/>
      <c r="D61" s="385"/>
      <c r="E61" s="385"/>
      <c r="F61" s="385"/>
      <c r="G61" s="385"/>
      <c r="H61" s="385"/>
      <c r="I61" s="385"/>
      <c r="J61" s="385"/>
      <c r="K61" s="390"/>
      <c r="L61" s="390"/>
      <c r="M61" s="390"/>
      <c r="N61" s="390"/>
    </row>
    <row r="62" spans="1:14" s="98" customFormat="1" ht="17.25">
      <c r="A62" s="385" t="s">
        <v>1589</v>
      </c>
      <c r="B62" s="386" t="s">
        <v>1666</v>
      </c>
      <c r="C62" s="451" t="s">
        <v>1728</v>
      </c>
      <c r="D62" s="385"/>
      <c r="E62" s="385"/>
      <c r="F62" s="385"/>
      <c r="G62" s="385"/>
      <c r="H62" s="385"/>
      <c r="I62" s="385"/>
      <c r="J62" s="385"/>
    </row>
    <row r="63" spans="1:14" s="390" customFormat="1" ht="113.25" customHeight="1">
      <c r="A63" s="387">
        <v>1</v>
      </c>
      <c r="B63" s="388" t="s">
        <v>1667</v>
      </c>
      <c r="C63" s="387" t="s">
        <v>1668</v>
      </c>
      <c r="D63" s="387"/>
      <c r="E63" s="387">
        <v>81</v>
      </c>
      <c r="F63" s="387"/>
      <c r="G63" s="387"/>
      <c r="H63" s="387"/>
      <c r="I63" s="387" t="s">
        <v>1669</v>
      </c>
      <c r="J63" s="387" t="s">
        <v>1651</v>
      </c>
    </row>
    <row r="64" spans="1:14" s="98" customFormat="1" ht="31.5">
      <c r="A64" s="385" t="s">
        <v>1590</v>
      </c>
      <c r="B64" s="386" t="s">
        <v>1670</v>
      </c>
      <c r="C64" s="385">
        <v>134</v>
      </c>
      <c r="D64" s="385"/>
      <c r="E64" s="385"/>
      <c r="F64" s="385"/>
      <c r="G64" s="385"/>
      <c r="H64" s="385"/>
      <c r="I64" s="385"/>
      <c r="J64" s="385"/>
      <c r="K64" s="390"/>
      <c r="L64" s="390"/>
      <c r="M64" s="390"/>
      <c r="N64" s="390"/>
    </row>
    <row r="65" spans="1:10" s="390" customFormat="1" ht="106.5" customHeight="1">
      <c r="A65" s="387">
        <v>1</v>
      </c>
      <c r="B65" s="388" t="s">
        <v>1671</v>
      </c>
      <c r="C65" s="387" t="s">
        <v>801</v>
      </c>
      <c r="D65" s="387"/>
      <c r="E65" s="387">
        <v>113.5</v>
      </c>
      <c r="F65" s="387"/>
      <c r="G65" s="387"/>
      <c r="H65" s="387"/>
      <c r="I65" s="387" t="s">
        <v>1669</v>
      </c>
      <c r="J65" s="387" t="s">
        <v>1651</v>
      </c>
    </row>
    <row r="66" spans="1:10" s="390" customFormat="1" ht="18.75" customHeight="1">
      <c r="A66" s="387">
        <f t="shared" ref="A66:A129" si="1">A65+1</f>
        <v>2</v>
      </c>
      <c r="B66" s="388" t="s">
        <v>1671</v>
      </c>
      <c r="C66" s="387" t="s">
        <v>811</v>
      </c>
      <c r="D66" s="387"/>
      <c r="E66" s="387">
        <v>90</v>
      </c>
      <c r="F66" s="387"/>
      <c r="G66" s="387"/>
      <c r="H66" s="387"/>
      <c r="I66" s="387" t="s">
        <v>1659</v>
      </c>
      <c r="J66" s="387" t="s">
        <v>1651</v>
      </c>
    </row>
    <row r="67" spans="1:10" s="390" customFormat="1" ht="18.75" customHeight="1">
      <c r="A67" s="387">
        <f t="shared" si="1"/>
        <v>3</v>
      </c>
      <c r="B67" s="388" t="s">
        <v>1671</v>
      </c>
      <c r="C67" s="387" t="s">
        <v>813</v>
      </c>
      <c r="D67" s="387"/>
      <c r="E67" s="387">
        <v>90</v>
      </c>
      <c r="F67" s="387"/>
      <c r="G67" s="387"/>
      <c r="H67" s="387"/>
      <c r="I67" s="387" t="s">
        <v>1659</v>
      </c>
      <c r="J67" s="387" t="s">
        <v>1651</v>
      </c>
    </row>
    <row r="68" spans="1:10" s="390" customFormat="1" ht="18.75" customHeight="1">
      <c r="A68" s="387">
        <f t="shared" si="1"/>
        <v>4</v>
      </c>
      <c r="B68" s="388" t="s">
        <v>1671</v>
      </c>
      <c r="C68" s="387" t="s">
        <v>815</v>
      </c>
      <c r="D68" s="387"/>
      <c r="E68" s="387">
        <v>90</v>
      </c>
      <c r="F68" s="387"/>
      <c r="G68" s="387"/>
      <c r="H68" s="387"/>
      <c r="I68" s="387" t="s">
        <v>1659</v>
      </c>
      <c r="J68" s="387" t="s">
        <v>1651</v>
      </c>
    </row>
    <row r="69" spans="1:10" s="390" customFormat="1" ht="18.75" customHeight="1">
      <c r="A69" s="387">
        <f t="shared" si="1"/>
        <v>5</v>
      </c>
      <c r="B69" s="388" t="s">
        <v>1671</v>
      </c>
      <c r="C69" s="387" t="s">
        <v>817</v>
      </c>
      <c r="D69" s="387"/>
      <c r="E69" s="387">
        <v>90</v>
      </c>
      <c r="F69" s="387"/>
      <c r="G69" s="387"/>
      <c r="H69" s="387"/>
      <c r="I69" s="387" t="s">
        <v>1659</v>
      </c>
      <c r="J69" s="387" t="s">
        <v>1651</v>
      </c>
    </row>
    <row r="70" spans="1:10" s="390" customFormat="1" ht="18.75" customHeight="1">
      <c r="A70" s="387">
        <f t="shared" si="1"/>
        <v>6</v>
      </c>
      <c r="B70" s="388" t="s">
        <v>1671</v>
      </c>
      <c r="C70" s="387" t="s">
        <v>819</v>
      </c>
      <c r="D70" s="387"/>
      <c r="E70" s="387">
        <v>90</v>
      </c>
      <c r="F70" s="387"/>
      <c r="G70" s="387"/>
      <c r="H70" s="387"/>
      <c r="I70" s="387" t="s">
        <v>1659</v>
      </c>
      <c r="J70" s="387" t="s">
        <v>1651</v>
      </c>
    </row>
    <row r="71" spans="1:10" s="390" customFormat="1" ht="18.75" customHeight="1">
      <c r="A71" s="387">
        <f t="shared" si="1"/>
        <v>7</v>
      </c>
      <c r="B71" s="388" t="s">
        <v>1671</v>
      </c>
      <c r="C71" s="387" t="s">
        <v>821</v>
      </c>
      <c r="D71" s="387"/>
      <c r="E71" s="387">
        <v>90</v>
      </c>
      <c r="F71" s="387"/>
      <c r="G71" s="387"/>
      <c r="H71" s="387"/>
      <c r="I71" s="387" t="s">
        <v>1659</v>
      </c>
      <c r="J71" s="387" t="s">
        <v>1651</v>
      </c>
    </row>
    <row r="72" spans="1:10" s="390" customFormat="1" ht="18.75" customHeight="1">
      <c r="A72" s="387">
        <f t="shared" si="1"/>
        <v>8</v>
      </c>
      <c r="B72" s="388" t="s">
        <v>1671</v>
      </c>
      <c r="C72" s="387" t="s">
        <v>823</v>
      </c>
      <c r="D72" s="387"/>
      <c r="E72" s="387">
        <v>90</v>
      </c>
      <c r="F72" s="387"/>
      <c r="G72" s="387"/>
      <c r="H72" s="387"/>
      <c r="I72" s="387" t="s">
        <v>1659</v>
      </c>
      <c r="J72" s="387" t="s">
        <v>1651</v>
      </c>
    </row>
    <row r="73" spans="1:10" s="390" customFormat="1" ht="18.75" customHeight="1">
      <c r="A73" s="387">
        <f t="shared" si="1"/>
        <v>9</v>
      </c>
      <c r="B73" s="388" t="s">
        <v>1671</v>
      </c>
      <c r="C73" s="387" t="s">
        <v>825</v>
      </c>
      <c r="D73" s="387"/>
      <c r="E73" s="387">
        <v>90</v>
      </c>
      <c r="F73" s="387"/>
      <c r="G73" s="387"/>
      <c r="H73" s="387"/>
      <c r="I73" s="387" t="s">
        <v>1659</v>
      </c>
      <c r="J73" s="387" t="s">
        <v>1651</v>
      </c>
    </row>
    <row r="74" spans="1:10" s="390" customFormat="1" ht="18.75" customHeight="1">
      <c r="A74" s="387">
        <f t="shared" si="1"/>
        <v>10</v>
      </c>
      <c r="B74" s="388" t="s">
        <v>1671</v>
      </c>
      <c r="C74" s="387" t="s">
        <v>826</v>
      </c>
      <c r="D74" s="387"/>
      <c r="E74" s="387">
        <v>90</v>
      </c>
      <c r="F74" s="387"/>
      <c r="G74" s="387"/>
      <c r="H74" s="387"/>
      <c r="I74" s="387" t="s">
        <v>1659</v>
      </c>
      <c r="J74" s="387" t="s">
        <v>1651</v>
      </c>
    </row>
    <row r="75" spans="1:10" s="390" customFormat="1" ht="18.75" customHeight="1">
      <c r="A75" s="387">
        <f t="shared" si="1"/>
        <v>11</v>
      </c>
      <c r="B75" s="388" t="s">
        <v>1671</v>
      </c>
      <c r="C75" s="387" t="s">
        <v>828</v>
      </c>
      <c r="D75" s="387"/>
      <c r="E75" s="387">
        <v>90</v>
      </c>
      <c r="F75" s="387"/>
      <c r="G75" s="387"/>
      <c r="H75" s="387"/>
      <c r="I75" s="387" t="s">
        <v>1659</v>
      </c>
      <c r="J75" s="387" t="s">
        <v>1651</v>
      </c>
    </row>
    <row r="76" spans="1:10" s="390" customFormat="1" ht="18.75" customHeight="1">
      <c r="A76" s="387">
        <f t="shared" si="1"/>
        <v>12</v>
      </c>
      <c r="B76" s="388" t="s">
        <v>1671</v>
      </c>
      <c r="C76" s="387" t="s">
        <v>830</v>
      </c>
      <c r="D76" s="387"/>
      <c r="E76" s="387">
        <v>90</v>
      </c>
      <c r="F76" s="387"/>
      <c r="G76" s="387"/>
      <c r="H76" s="387"/>
      <c r="I76" s="387" t="s">
        <v>1659</v>
      </c>
      <c r="J76" s="387" t="s">
        <v>1651</v>
      </c>
    </row>
    <row r="77" spans="1:10" s="390" customFormat="1" ht="18.75" customHeight="1">
      <c r="A77" s="387">
        <f t="shared" si="1"/>
        <v>13</v>
      </c>
      <c r="B77" s="388" t="s">
        <v>1671</v>
      </c>
      <c r="C77" s="387" t="s">
        <v>832</v>
      </c>
      <c r="D77" s="387"/>
      <c r="E77" s="387">
        <v>113.5</v>
      </c>
      <c r="F77" s="387"/>
      <c r="G77" s="387"/>
      <c r="H77" s="387"/>
      <c r="I77" s="387" t="s">
        <v>1659</v>
      </c>
      <c r="J77" s="387" t="s">
        <v>1651</v>
      </c>
    </row>
    <row r="78" spans="1:10" s="390" customFormat="1" ht="18.75" customHeight="1">
      <c r="A78" s="387">
        <f t="shared" si="1"/>
        <v>14</v>
      </c>
      <c r="B78" s="388" t="s">
        <v>1671</v>
      </c>
      <c r="C78" s="387" t="s">
        <v>834</v>
      </c>
      <c r="D78" s="387"/>
      <c r="E78" s="387">
        <v>90</v>
      </c>
      <c r="F78" s="387"/>
      <c r="G78" s="387"/>
      <c r="H78" s="387"/>
      <c r="I78" s="387" t="s">
        <v>1659</v>
      </c>
      <c r="J78" s="387" t="s">
        <v>1651</v>
      </c>
    </row>
    <row r="79" spans="1:10" s="390" customFormat="1" ht="18.75" customHeight="1">
      <c r="A79" s="387">
        <f t="shared" si="1"/>
        <v>15</v>
      </c>
      <c r="B79" s="388" t="s">
        <v>1671</v>
      </c>
      <c r="C79" s="387" t="s">
        <v>836</v>
      </c>
      <c r="D79" s="387"/>
      <c r="E79" s="387">
        <v>90</v>
      </c>
      <c r="F79" s="387"/>
      <c r="G79" s="387"/>
      <c r="H79" s="387"/>
      <c r="I79" s="387" t="s">
        <v>1659</v>
      </c>
      <c r="J79" s="387" t="s">
        <v>1651</v>
      </c>
    </row>
    <row r="80" spans="1:10" s="390" customFormat="1" ht="18.75" customHeight="1">
      <c r="A80" s="387">
        <f t="shared" si="1"/>
        <v>16</v>
      </c>
      <c r="B80" s="388" t="s">
        <v>1671</v>
      </c>
      <c r="C80" s="387" t="s">
        <v>838</v>
      </c>
      <c r="D80" s="387"/>
      <c r="E80" s="387">
        <v>90</v>
      </c>
      <c r="F80" s="387"/>
      <c r="G80" s="387"/>
      <c r="H80" s="387"/>
      <c r="I80" s="387" t="s">
        <v>1659</v>
      </c>
      <c r="J80" s="387" t="s">
        <v>1651</v>
      </c>
    </row>
    <row r="81" spans="1:10" s="390" customFormat="1" ht="18.75" customHeight="1">
      <c r="A81" s="387">
        <f t="shared" si="1"/>
        <v>17</v>
      </c>
      <c r="B81" s="388" t="s">
        <v>1671</v>
      </c>
      <c r="C81" s="387" t="s">
        <v>840</v>
      </c>
      <c r="D81" s="387"/>
      <c r="E81" s="387">
        <v>90</v>
      </c>
      <c r="F81" s="387"/>
      <c r="G81" s="387"/>
      <c r="H81" s="387"/>
      <c r="I81" s="387" t="s">
        <v>1659</v>
      </c>
      <c r="J81" s="387" t="s">
        <v>1651</v>
      </c>
    </row>
    <row r="82" spans="1:10" s="390" customFormat="1" ht="18.75" customHeight="1">
      <c r="A82" s="387">
        <f t="shared" si="1"/>
        <v>18</v>
      </c>
      <c r="B82" s="388" t="s">
        <v>1671</v>
      </c>
      <c r="C82" s="387" t="s">
        <v>842</v>
      </c>
      <c r="D82" s="387"/>
      <c r="E82" s="387">
        <v>90</v>
      </c>
      <c r="F82" s="387"/>
      <c r="G82" s="387"/>
      <c r="H82" s="387"/>
      <c r="I82" s="387" t="s">
        <v>1659</v>
      </c>
      <c r="J82" s="387" t="s">
        <v>1651</v>
      </c>
    </row>
    <row r="83" spans="1:10" s="390" customFormat="1" ht="18.75" customHeight="1">
      <c r="A83" s="387">
        <f t="shared" si="1"/>
        <v>19</v>
      </c>
      <c r="B83" s="388" t="s">
        <v>1671</v>
      </c>
      <c r="C83" s="387" t="s">
        <v>844</v>
      </c>
      <c r="D83" s="387"/>
      <c r="E83" s="387">
        <v>90</v>
      </c>
      <c r="F83" s="387"/>
      <c r="G83" s="387"/>
      <c r="H83" s="387"/>
      <c r="I83" s="387" t="s">
        <v>1659</v>
      </c>
      <c r="J83" s="387" t="s">
        <v>1651</v>
      </c>
    </row>
    <row r="84" spans="1:10" s="390" customFormat="1" ht="18.75" customHeight="1">
      <c r="A84" s="387">
        <f t="shared" si="1"/>
        <v>20</v>
      </c>
      <c r="B84" s="388" t="s">
        <v>1671</v>
      </c>
      <c r="C84" s="387" t="s">
        <v>846</v>
      </c>
      <c r="D84" s="387"/>
      <c r="E84" s="387">
        <v>90</v>
      </c>
      <c r="F84" s="387"/>
      <c r="G84" s="387"/>
      <c r="H84" s="387"/>
      <c r="I84" s="387" t="s">
        <v>1659</v>
      </c>
      <c r="J84" s="387" t="s">
        <v>1651</v>
      </c>
    </row>
    <row r="85" spans="1:10" s="390" customFormat="1" ht="18.75" customHeight="1">
      <c r="A85" s="387">
        <f t="shared" si="1"/>
        <v>21</v>
      </c>
      <c r="B85" s="388" t="s">
        <v>1671</v>
      </c>
      <c r="C85" s="387" t="s">
        <v>848</v>
      </c>
      <c r="D85" s="387"/>
      <c r="E85" s="387">
        <v>90</v>
      </c>
      <c r="F85" s="387"/>
      <c r="G85" s="387"/>
      <c r="H85" s="387"/>
      <c r="I85" s="387" t="s">
        <v>1659</v>
      </c>
      <c r="J85" s="387" t="s">
        <v>1651</v>
      </c>
    </row>
    <row r="86" spans="1:10" s="390" customFormat="1" ht="18.75" customHeight="1">
      <c r="A86" s="387">
        <f t="shared" si="1"/>
        <v>22</v>
      </c>
      <c r="B86" s="388" t="s">
        <v>1671</v>
      </c>
      <c r="C86" s="387" t="s">
        <v>850</v>
      </c>
      <c r="D86" s="387"/>
      <c r="E86" s="387">
        <v>90</v>
      </c>
      <c r="F86" s="387"/>
      <c r="G86" s="387"/>
      <c r="H86" s="387"/>
      <c r="I86" s="387" t="s">
        <v>1659</v>
      </c>
      <c r="J86" s="387" t="s">
        <v>1651</v>
      </c>
    </row>
    <row r="87" spans="1:10" s="390" customFormat="1" ht="18.75" customHeight="1">
      <c r="A87" s="387">
        <f t="shared" si="1"/>
        <v>23</v>
      </c>
      <c r="B87" s="388" t="s">
        <v>1671</v>
      </c>
      <c r="C87" s="387" t="s">
        <v>852</v>
      </c>
      <c r="D87" s="387"/>
      <c r="E87" s="387">
        <v>90</v>
      </c>
      <c r="F87" s="387"/>
      <c r="G87" s="387"/>
      <c r="H87" s="387"/>
      <c r="I87" s="387" t="s">
        <v>1659</v>
      </c>
      <c r="J87" s="387" t="s">
        <v>1651</v>
      </c>
    </row>
    <row r="88" spans="1:10" s="390" customFormat="1" ht="18.75" customHeight="1">
      <c r="A88" s="387">
        <f t="shared" si="1"/>
        <v>24</v>
      </c>
      <c r="B88" s="388" t="s">
        <v>1671</v>
      </c>
      <c r="C88" s="387" t="s">
        <v>854</v>
      </c>
      <c r="D88" s="387"/>
      <c r="E88" s="387">
        <v>90</v>
      </c>
      <c r="F88" s="387"/>
      <c r="G88" s="387"/>
      <c r="H88" s="387"/>
      <c r="I88" s="387" t="s">
        <v>1659</v>
      </c>
      <c r="J88" s="387" t="s">
        <v>1651</v>
      </c>
    </row>
    <row r="89" spans="1:10" s="390" customFormat="1" ht="18.75" customHeight="1">
      <c r="A89" s="387">
        <f t="shared" si="1"/>
        <v>25</v>
      </c>
      <c r="B89" s="388" t="s">
        <v>1671</v>
      </c>
      <c r="C89" s="387" t="s">
        <v>856</v>
      </c>
      <c r="D89" s="387"/>
      <c r="E89" s="387">
        <v>90</v>
      </c>
      <c r="F89" s="387"/>
      <c r="G89" s="387"/>
      <c r="H89" s="387"/>
      <c r="I89" s="387" t="s">
        <v>1659</v>
      </c>
      <c r="J89" s="387" t="s">
        <v>1651</v>
      </c>
    </row>
    <row r="90" spans="1:10" s="390" customFormat="1" ht="18.75" customHeight="1">
      <c r="A90" s="387">
        <f t="shared" si="1"/>
        <v>26</v>
      </c>
      <c r="B90" s="388" t="s">
        <v>1671</v>
      </c>
      <c r="C90" s="387" t="s">
        <v>858</v>
      </c>
      <c r="D90" s="387"/>
      <c r="E90" s="387">
        <v>90</v>
      </c>
      <c r="F90" s="387"/>
      <c r="G90" s="387"/>
      <c r="H90" s="387"/>
      <c r="I90" s="387" t="s">
        <v>1659</v>
      </c>
      <c r="J90" s="387" t="s">
        <v>1651</v>
      </c>
    </row>
    <row r="91" spans="1:10" s="390" customFormat="1" ht="18.75" customHeight="1">
      <c r="A91" s="387">
        <f t="shared" si="1"/>
        <v>27</v>
      </c>
      <c r="B91" s="388" t="s">
        <v>1671</v>
      </c>
      <c r="C91" s="387" t="s">
        <v>860</v>
      </c>
      <c r="D91" s="387"/>
      <c r="E91" s="387">
        <v>90</v>
      </c>
      <c r="F91" s="387"/>
      <c r="G91" s="387"/>
      <c r="H91" s="387"/>
      <c r="I91" s="387" t="s">
        <v>1659</v>
      </c>
      <c r="J91" s="387" t="s">
        <v>1651</v>
      </c>
    </row>
    <row r="92" spans="1:10" s="390" customFormat="1" ht="18.75" customHeight="1">
      <c r="A92" s="387">
        <f t="shared" si="1"/>
        <v>28</v>
      </c>
      <c r="B92" s="388" t="s">
        <v>1671</v>
      </c>
      <c r="C92" s="387" t="s">
        <v>862</v>
      </c>
      <c r="D92" s="387"/>
      <c r="E92" s="387">
        <v>90</v>
      </c>
      <c r="F92" s="387"/>
      <c r="G92" s="387"/>
      <c r="H92" s="387"/>
      <c r="I92" s="387" t="s">
        <v>1659</v>
      </c>
      <c r="J92" s="387" t="s">
        <v>1651</v>
      </c>
    </row>
    <row r="93" spans="1:10" s="390" customFormat="1" ht="18.75" customHeight="1">
      <c r="A93" s="387">
        <f t="shared" si="1"/>
        <v>29</v>
      </c>
      <c r="B93" s="388" t="s">
        <v>1671</v>
      </c>
      <c r="C93" s="387" t="s">
        <v>864</v>
      </c>
      <c r="D93" s="387"/>
      <c r="E93" s="387">
        <v>90</v>
      </c>
      <c r="F93" s="387"/>
      <c r="G93" s="387"/>
      <c r="H93" s="387"/>
      <c r="I93" s="387" t="s">
        <v>1659</v>
      </c>
      <c r="J93" s="387" t="s">
        <v>1651</v>
      </c>
    </row>
    <row r="94" spans="1:10" s="390" customFormat="1" ht="18.75" customHeight="1">
      <c r="A94" s="387">
        <f t="shared" si="1"/>
        <v>30</v>
      </c>
      <c r="B94" s="388" t="s">
        <v>1671</v>
      </c>
      <c r="C94" s="387" t="s">
        <v>866</v>
      </c>
      <c r="D94" s="387"/>
      <c r="E94" s="387">
        <v>113.5</v>
      </c>
      <c r="F94" s="387"/>
      <c r="G94" s="387"/>
      <c r="H94" s="387"/>
      <c r="I94" s="387" t="s">
        <v>1659</v>
      </c>
      <c r="J94" s="387" t="s">
        <v>1651</v>
      </c>
    </row>
    <row r="95" spans="1:10" s="390" customFormat="1" ht="18.75" customHeight="1">
      <c r="A95" s="387">
        <f t="shared" si="1"/>
        <v>31</v>
      </c>
      <c r="B95" s="388" t="s">
        <v>1671</v>
      </c>
      <c r="C95" s="387" t="s">
        <v>868</v>
      </c>
      <c r="D95" s="387"/>
      <c r="E95" s="387">
        <v>90</v>
      </c>
      <c r="F95" s="387"/>
      <c r="G95" s="387"/>
      <c r="H95" s="387"/>
      <c r="I95" s="387" t="s">
        <v>1659</v>
      </c>
      <c r="J95" s="387" t="s">
        <v>1651</v>
      </c>
    </row>
    <row r="96" spans="1:10" s="390" customFormat="1" ht="18.75" customHeight="1">
      <c r="A96" s="387">
        <f t="shared" si="1"/>
        <v>32</v>
      </c>
      <c r="B96" s="388" t="s">
        <v>1671</v>
      </c>
      <c r="C96" s="387" t="s">
        <v>870</v>
      </c>
      <c r="D96" s="387"/>
      <c r="E96" s="387">
        <v>90</v>
      </c>
      <c r="F96" s="387"/>
      <c r="G96" s="387"/>
      <c r="H96" s="387"/>
      <c r="I96" s="387" t="s">
        <v>1659</v>
      </c>
      <c r="J96" s="387" t="s">
        <v>1651</v>
      </c>
    </row>
    <row r="97" spans="1:10" s="390" customFormat="1" ht="18.75" customHeight="1">
      <c r="A97" s="387">
        <f t="shared" si="1"/>
        <v>33</v>
      </c>
      <c r="B97" s="388" t="s">
        <v>1671</v>
      </c>
      <c r="C97" s="387" t="s">
        <v>872</v>
      </c>
      <c r="D97" s="387"/>
      <c r="E97" s="387">
        <v>90</v>
      </c>
      <c r="F97" s="387"/>
      <c r="G97" s="387"/>
      <c r="H97" s="387"/>
      <c r="I97" s="387" t="s">
        <v>1659</v>
      </c>
      <c r="J97" s="387" t="s">
        <v>1651</v>
      </c>
    </row>
    <row r="98" spans="1:10" s="390" customFormat="1" ht="18.75" customHeight="1">
      <c r="A98" s="387">
        <f t="shared" si="1"/>
        <v>34</v>
      </c>
      <c r="B98" s="388" t="s">
        <v>1671</v>
      </c>
      <c r="C98" s="387" t="s">
        <v>874</v>
      </c>
      <c r="D98" s="387"/>
      <c r="E98" s="387">
        <v>90</v>
      </c>
      <c r="F98" s="387"/>
      <c r="G98" s="387"/>
      <c r="H98" s="387"/>
      <c r="I98" s="387" t="s">
        <v>1659</v>
      </c>
      <c r="J98" s="387" t="s">
        <v>1651</v>
      </c>
    </row>
    <row r="99" spans="1:10" s="390" customFormat="1" ht="18.75" customHeight="1">
      <c r="A99" s="387">
        <f t="shared" si="1"/>
        <v>35</v>
      </c>
      <c r="B99" s="388" t="s">
        <v>1671</v>
      </c>
      <c r="C99" s="387" t="s">
        <v>876</v>
      </c>
      <c r="D99" s="387"/>
      <c r="E99" s="387">
        <v>90</v>
      </c>
      <c r="F99" s="387"/>
      <c r="G99" s="387"/>
      <c r="H99" s="387"/>
      <c r="I99" s="387" t="s">
        <v>1659</v>
      </c>
      <c r="J99" s="387" t="s">
        <v>1651</v>
      </c>
    </row>
    <row r="100" spans="1:10" s="390" customFormat="1" ht="18.75" customHeight="1">
      <c r="A100" s="387">
        <f t="shared" si="1"/>
        <v>36</v>
      </c>
      <c r="B100" s="388" t="s">
        <v>1671</v>
      </c>
      <c r="C100" s="387" t="s">
        <v>878</v>
      </c>
      <c r="D100" s="387"/>
      <c r="E100" s="387">
        <v>90</v>
      </c>
      <c r="F100" s="387"/>
      <c r="G100" s="387"/>
      <c r="H100" s="387"/>
      <c r="I100" s="387" t="s">
        <v>1659</v>
      </c>
      <c r="J100" s="387" t="s">
        <v>1651</v>
      </c>
    </row>
    <row r="101" spans="1:10" s="390" customFormat="1" ht="18.75" customHeight="1">
      <c r="A101" s="387">
        <f t="shared" si="1"/>
        <v>37</v>
      </c>
      <c r="B101" s="388" t="s">
        <v>1671</v>
      </c>
      <c r="C101" s="387" t="s">
        <v>880</v>
      </c>
      <c r="D101" s="387"/>
      <c r="E101" s="387">
        <v>90</v>
      </c>
      <c r="F101" s="387"/>
      <c r="G101" s="387"/>
      <c r="H101" s="387"/>
      <c r="I101" s="387" t="s">
        <v>1659</v>
      </c>
      <c r="J101" s="387" t="s">
        <v>1651</v>
      </c>
    </row>
    <row r="102" spans="1:10" s="390" customFormat="1" ht="18.75" customHeight="1">
      <c r="A102" s="387">
        <f t="shared" si="1"/>
        <v>38</v>
      </c>
      <c r="B102" s="388" t="s">
        <v>1671</v>
      </c>
      <c r="C102" s="387" t="s">
        <v>882</v>
      </c>
      <c r="D102" s="387"/>
      <c r="E102" s="387">
        <v>90</v>
      </c>
      <c r="F102" s="387"/>
      <c r="G102" s="387"/>
      <c r="H102" s="387"/>
      <c r="I102" s="387" t="s">
        <v>1659</v>
      </c>
      <c r="J102" s="387" t="s">
        <v>1651</v>
      </c>
    </row>
    <row r="103" spans="1:10" s="390" customFormat="1" ht="18.75" customHeight="1">
      <c r="A103" s="387">
        <f t="shared" si="1"/>
        <v>39</v>
      </c>
      <c r="B103" s="388" t="s">
        <v>1671</v>
      </c>
      <c r="C103" s="387" t="s">
        <v>884</v>
      </c>
      <c r="D103" s="387"/>
      <c r="E103" s="387">
        <v>90</v>
      </c>
      <c r="F103" s="387"/>
      <c r="G103" s="387"/>
      <c r="H103" s="387"/>
      <c r="I103" s="387" t="s">
        <v>1659</v>
      </c>
      <c r="J103" s="387" t="s">
        <v>1651</v>
      </c>
    </row>
    <row r="104" spans="1:10" s="390" customFormat="1" ht="18.75" customHeight="1">
      <c r="A104" s="387">
        <f t="shared" si="1"/>
        <v>40</v>
      </c>
      <c r="B104" s="388" t="s">
        <v>1671</v>
      </c>
      <c r="C104" s="387" t="s">
        <v>886</v>
      </c>
      <c r="D104" s="387"/>
      <c r="E104" s="387">
        <v>90</v>
      </c>
      <c r="F104" s="387"/>
      <c r="G104" s="387"/>
      <c r="H104" s="387"/>
      <c r="I104" s="387" t="s">
        <v>1659</v>
      </c>
      <c r="J104" s="387" t="s">
        <v>1651</v>
      </c>
    </row>
    <row r="105" spans="1:10" s="390" customFormat="1" ht="18.75" customHeight="1">
      <c r="A105" s="387">
        <f t="shared" si="1"/>
        <v>41</v>
      </c>
      <c r="B105" s="388" t="s">
        <v>1671</v>
      </c>
      <c r="C105" s="387" t="s">
        <v>888</v>
      </c>
      <c r="D105" s="387"/>
      <c r="E105" s="387">
        <v>90</v>
      </c>
      <c r="F105" s="387"/>
      <c r="G105" s="387"/>
      <c r="H105" s="387"/>
      <c r="I105" s="387" t="s">
        <v>1659</v>
      </c>
      <c r="J105" s="387" t="s">
        <v>1651</v>
      </c>
    </row>
    <row r="106" spans="1:10" s="390" customFormat="1" ht="18.75" customHeight="1">
      <c r="A106" s="387">
        <f t="shared" si="1"/>
        <v>42</v>
      </c>
      <c r="B106" s="388" t="s">
        <v>1671</v>
      </c>
      <c r="C106" s="387" t="s">
        <v>890</v>
      </c>
      <c r="D106" s="387"/>
      <c r="E106" s="387">
        <v>90</v>
      </c>
      <c r="F106" s="387"/>
      <c r="G106" s="387"/>
      <c r="H106" s="387"/>
      <c r="I106" s="387" t="s">
        <v>1659</v>
      </c>
      <c r="J106" s="387" t="s">
        <v>1651</v>
      </c>
    </row>
    <row r="107" spans="1:10" s="390" customFormat="1" ht="18.75" customHeight="1">
      <c r="A107" s="387">
        <f t="shared" si="1"/>
        <v>43</v>
      </c>
      <c r="B107" s="388" t="s">
        <v>1671</v>
      </c>
      <c r="C107" s="387" t="s">
        <v>892</v>
      </c>
      <c r="D107" s="387"/>
      <c r="E107" s="387">
        <v>90</v>
      </c>
      <c r="F107" s="387"/>
      <c r="G107" s="387"/>
      <c r="H107" s="387"/>
      <c r="I107" s="387" t="s">
        <v>1659</v>
      </c>
      <c r="J107" s="387" t="s">
        <v>1651</v>
      </c>
    </row>
    <row r="108" spans="1:10" s="390" customFormat="1" ht="18.75" customHeight="1">
      <c r="A108" s="387">
        <f t="shared" si="1"/>
        <v>44</v>
      </c>
      <c r="B108" s="388" t="s">
        <v>1671</v>
      </c>
      <c r="C108" s="387" t="s">
        <v>894</v>
      </c>
      <c r="D108" s="387"/>
      <c r="E108" s="387">
        <v>90</v>
      </c>
      <c r="F108" s="387"/>
      <c r="G108" s="387"/>
      <c r="H108" s="387"/>
      <c r="I108" s="387" t="s">
        <v>1659</v>
      </c>
      <c r="J108" s="387" t="s">
        <v>1651</v>
      </c>
    </row>
    <row r="109" spans="1:10" s="390" customFormat="1" ht="18.75" customHeight="1">
      <c r="A109" s="387">
        <f t="shared" si="1"/>
        <v>45</v>
      </c>
      <c r="B109" s="388" t="s">
        <v>1671</v>
      </c>
      <c r="C109" s="387" t="s">
        <v>896</v>
      </c>
      <c r="D109" s="387"/>
      <c r="E109" s="387">
        <v>90</v>
      </c>
      <c r="F109" s="387"/>
      <c r="G109" s="387"/>
      <c r="H109" s="387"/>
      <c r="I109" s="387" t="s">
        <v>1659</v>
      </c>
      <c r="J109" s="387" t="s">
        <v>1651</v>
      </c>
    </row>
    <row r="110" spans="1:10" s="390" customFormat="1" ht="18.75" customHeight="1">
      <c r="A110" s="387">
        <f t="shared" si="1"/>
        <v>46</v>
      </c>
      <c r="B110" s="388" t="s">
        <v>1671</v>
      </c>
      <c r="C110" s="387" t="s">
        <v>898</v>
      </c>
      <c r="D110" s="387"/>
      <c r="E110" s="387">
        <v>90</v>
      </c>
      <c r="F110" s="387"/>
      <c r="G110" s="387"/>
      <c r="H110" s="387"/>
      <c r="I110" s="387" t="s">
        <v>1659</v>
      </c>
      <c r="J110" s="387" t="s">
        <v>1651</v>
      </c>
    </row>
    <row r="111" spans="1:10" s="390" customFormat="1" ht="18.75" customHeight="1">
      <c r="A111" s="387">
        <f t="shared" si="1"/>
        <v>47</v>
      </c>
      <c r="B111" s="388" t="s">
        <v>1671</v>
      </c>
      <c r="C111" s="387" t="s">
        <v>900</v>
      </c>
      <c r="D111" s="387"/>
      <c r="E111" s="387">
        <v>113.5</v>
      </c>
      <c r="F111" s="387"/>
      <c r="G111" s="387"/>
      <c r="H111" s="387"/>
      <c r="I111" s="387" t="s">
        <v>1659</v>
      </c>
      <c r="J111" s="387" t="s">
        <v>1651</v>
      </c>
    </row>
    <row r="112" spans="1:10" s="390" customFormat="1" ht="18.75" customHeight="1">
      <c r="A112" s="387">
        <f t="shared" si="1"/>
        <v>48</v>
      </c>
      <c r="B112" s="388" t="s">
        <v>1671</v>
      </c>
      <c r="C112" s="387" t="s">
        <v>902</v>
      </c>
      <c r="D112" s="387"/>
      <c r="E112" s="387">
        <v>90</v>
      </c>
      <c r="F112" s="387"/>
      <c r="G112" s="387"/>
      <c r="H112" s="387"/>
      <c r="I112" s="387" t="s">
        <v>1659</v>
      </c>
      <c r="J112" s="387" t="s">
        <v>1651</v>
      </c>
    </row>
    <row r="113" spans="1:10" s="390" customFormat="1" ht="18.75" customHeight="1">
      <c r="A113" s="387">
        <f t="shared" si="1"/>
        <v>49</v>
      </c>
      <c r="B113" s="388" t="s">
        <v>1671</v>
      </c>
      <c r="C113" s="387" t="s">
        <v>904</v>
      </c>
      <c r="D113" s="387"/>
      <c r="E113" s="387">
        <v>90</v>
      </c>
      <c r="F113" s="387"/>
      <c r="G113" s="387"/>
      <c r="H113" s="387"/>
      <c r="I113" s="387" t="s">
        <v>1659</v>
      </c>
      <c r="J113" s="387" t="s">
        <v>1651</v>
      </c>
    </row>
    <row r="114" spans="1:10" s="390" customFormat="1" ht="18.75" customHeight="1">
      <c r="A114" s="387">
        <f t="shared" si="1"/>
        <v>50</v>
      </c>
      <c r="B114" s="388" t="s">
        <v>1671</v>
      </c>
      <c r="C114" s="387" t="s">
        <v>906</v>
      </c>
      <c r="D114" s="387"/>
      <c r="E114" s="387">
        <v>90</v>
      </c>
      <c r="F114" s="387"/>
      <c r="G114" s="387"/>
      <c r="H114" s="387"/>
      <c r="I114" s="387" t="s">
        <v>1659</v>
      </c>
      <c r="J114" s="387" t="s">
        <v>1651</v>
      </c>
    </row>
    <row r="115" spans="1:10" s="390" customFormat="1" ht="18.75" customHeight="1">
      <c r="A115" s="387">
        <f t="shared" si="1"/>
        <v>51</v>
      </c>
      <c r="B115" s="388" t="s">
        <v>1671</v>
      </c>
      <c r="C115" s="387" t="s">
        <v>908</v>
      </c>
      <c r="D115" s="387"/>
      <c r="E115" s="387">
        <v>90</v>
      </c>
      <c r="F115" s="387"/>
      <c r="G115" s="387"/>
      <c r="H115" s="387"/>
      <c r="I115" s="387" t="s">
        <v>1659</v>
      </c>
      <c r="J115" s="387" t="s">
        <v>1651</v>
      </c>
    </row>
    <row r="116" spans="1:10" s="390" customFormat="1" ht="18.75" customHeight="1">
      <c r="A116" s="387">
        <f t="shared" si="1"/>
        <v>52</v>
      </c>
      <c r="B116" s="388" t="s">
        <v>1671</v>
      </c>
      <c r="C116" s="387" t="s">
        <v>910</v>
      </c>
      <c r="D116" s="387"/>
      <c r="E116" s="387">
        <v>90</v>
      </c>
      <c r="F116" s="387"/>
      <c r="G116" s="387"/>
      <c r="H116" s="387"/>
      <c r="I116" s="387" t="s">
        <v>1659</v>
      </c>
      <c r="J116" s="387" t="s">
        <v>1651</v>
      </c>
    </row>
    <row r="117" spans="1:10" s="390" customFormat="1" ht="18.75" customHeight="1">
      <c r="A117" s="387">
        <f t="shared" si="1"/>
        <v>53</v>
      </c>
      <c r="B117" s="388" t="s">
        <v>1671</v>
      </c>
      <c r="C117" s="387" t="s">
        <v>912</v>
      </c>
      <c r="D117" s="387"/>
      <c r="E117" s="387">
        <v>90</v>
      </c>
      <c r="F117" s="387"/>
      <c r="G117" s="387"/>
      <c r="H117" s="387"/>
      <c r="I117" s="387" t="s">
        <v>1659</v>
      </c>
      <c r="J117" s="387" t="s">
        <v>1651</v>
      </c>
    </row>
    <row r="118" spans="1:10" s="390" customFormat="1" ht="18.75" customHeight="1">
      <c r="A118" s="387">
        <f t="shared" si="1"/>
        <v>54</v>
      </c>
      <c r="B118" s="388" t="s">
        <v>1671</v>
      </c>
      <c r="C118" s="387" t="s">
        <v>914</v>
      </c>
      <c r="D118" s="387"/>
      <c r="E118" s="387">
        <v>90</v>
      </c>
      <c r="F118" s="387"/>
      <c r="G118" s="387"/>
      <c r="H118" s="387"/>
      <c r="I118" s="387" t="s">
        <v>1659</v>
      </c>
      <c r="J118" s="387" t="s">
        <v>1651</v>
      </c>
    </row>
    <row r="119" spans="1:10" s="390" customFormat="1" ht="18.75" customHeight="1">
      <c r="A119" s="387">
        <f t="shared" si="1"/>
        <v>55</v>
      </c>
      <c r="B119" s="388" t="s">
        <v>1671</v>
      </c>
      <c r="C119" s="387" t="s">
        <v>916</v>
      </c>
      <c r="D119" s="387"/>
      <c r="E119" s="387">
        <v>90</v>
      </c>
      <c r="F119" s="387"/>
      <c r="G119" s="387"/>
      <c r="H119" s="387"/>
      <c r="I119" s="387" t="s">
        <v>1659</v>
      </c>
      <c r="J119" s="387" t="s">
        <v>1651</v>
      </c>
    </row>
    <row r="120" spans="1:10" s="390" customFormat="1" ht="18.75" customHeight="1">
      <c r="A120" s="387">
        <f t="shared" si="1"/>
        <v>56</v>
      </c>
      <c r="B120" s="388" t="s">
        <v>1671</v>
      </c>
      <c r="C120" s="387" t="s">
        <v>918</v>
      </c>
      <c r="D120" s="387"/>
      <c r="E120" s="387">
        <v>90</v>
      </c>
      <c r="F120" s="387"/>
      <c r="G120" s="387"/>
      <c r="H120" s="387"/>
      <c r="I120" s="387" t="s">
        <v>1659</v>
      </c>
      <c r="J120" s="387" t="s">
        <v>1651</v>
      </c>
    </row>
    <row r="121" spans="1:10" s="390" customFormat="1" ht="18.75" customHeight="1">
      <c r="A121" s="387">
        <f t="shared" si="1"/>
        <v>57</v>
      </c>
      <c r="B121" s="388" t="s">
        <v>1671</v>
      </c>
      <c r="C121" s="387" t="s">
        <v>920</v>
      </c>
      <c r="D121" s="387"/>
      <c r="E121" s="387">
        <v>90</v>
      </c>
      <c r="F121" s="387"/>
      <c r="G121" s="387"/>
      <c r="H121" s="387"/>
      <c r="I121" s="387" t="s">
        <v>1659</v>
      </c>
      <c r="J121" s="387" t="s">
        <v>1651</v>
      </c>
    </row>
    <row r="122" spans="1:10" s="390" customFormat="1" ht="18.75" customHeight="1">
      <c r="A122" s="387">
        <f t="shared" si="1"/>
        <v>58</v>
      </c>
      <c r="B122" s="388" t="s">
        <v>1671</v>
      </c>
      <c r="C122" s="387" t="s">
        <v>922</v>
      </c>
      <c r="D122" s="387"/>
      <c r="E122" s="387">
        <v>90</v>
      </c>
      <c r="F122" s="387"/>
      <c r="G122" s="387"/>
      <c r="H122" s="387"/>
      <c r="I122" s="387" t="s">
        <v>1659</v>
      </c>
      <c r="J122" s="387" t="s">
        <v>1651</v>
      </c>
    </row>
    <row r="123" spans="1:10" s="390" customFormat="1" ht="18.75" customHeight="1">
      <c r="A123" s="387">
        <f t="shared" si="1"/>
        <v>59</v>
      </c>
      <c r="B123" s="388" t="s">
        <v>1671</v>
      </c>
      <c r="C123" s="387" t="s">
        <v>924</v>
      </c>
      <c r="D123" s="387"/>
      <c r="E123" s="387">
        <v>90</v>
      </c>
      <c r="F123" s="387"/>
      <c r="G123" s="387"/>
      <c r="H123" s="387"/>
      <c r="I123" s="387" t="s">
        <v>1659</v>
      </c>
      <c r="J123" s="387" t="s">
        <v>1651</v>
      </c>
    </row>
    <row r="124" spans="1:10" s="390" customFormat="1" ht="18.75" customHeight="1">
      <c r="A124" s="387">
        <f t="shared" si="1"/>
        <v>60</v>
      </c>
      <c r="B124" s="388" t="s">
        <v>1671</v>
      </c>
      <c r="C124" s="387" t="s">
        <v>926</v>
      </c>
      <c r="D124" s="387"/>
      <c r="E124" s="387">
        <v>90</v>
      </c>
      <c r="F124" s="387"/>
      <c r="G124" s="387"/>
      <c r="H124" s="387"/>
      <c r="I124" s="387" t="s">
        <v>1659</v>
      </c>
      <c r="J124" s="387" t="s">
        <v>1651</v>
      </c>
    </row>
    <row r="125" spans="1:10" s="390" customFormat="1" ht="18.75" customHeight="1">
      <c r="A125" s="387">
        <f t="shared" si="1"/>
        <v>61</v>
      </c>
      <c r="B125" s="388" t="s">
        <v>1671</v>
      </c>
      <c r="C125" s="387" t="s">
        <v>928</v>
      </c>
      <c r="D125" s="387"/>
      <c r="E125" s="387">
        <v>90</v>
      </c>
      <c r="F125" s="387"/>
      <c r="G125" s="387"/>
      <c r="H125" s="387"/>
      <c r="I125" s="387" t="s">
        <v>1659</v>
      </c>
      <c r="J125" s="387" t="s">
        <v>1651</v>
      </c>
    </row>
    <row r="126" spans="1:10" s="390" customFormat="1" ht="18.75" customHeight="1">
      <c r="A126" s="387">
        <f t="shared" si="1"/>
        <v>62</v>
      </c>
      <c r="B126" s="388" t="s">
        <v>1671</v>
      </c>
      <c r="C126" s="387" t="s">
        <v>930</v>
      </c>
      <c r="D126" s="387"/>
      <c r="E126" s="387">
        <v>90</v>
      </c>
      <c r="F126" s="387"/>
      <c r="G126" s="387"/>
      <c r="H126" s="387"/>
      <c r="I126" s="387" t="s">
        <v>1659</v>
      </c>
      <c r="J126" s="387" t="s">
        <v>1651</v>
      </c>
    </row>
    <row r="127" spans="1:10" s="390" customFormat="1" ht="18.75" customHeight="1">
      <c r="A127" s="387">
        <f t="shared" si="1"/>
        <v>63</v>
      </c>
      <c r="B127" s="388" t="s">
        <v>1671</v>
      </c>
      <c r="C127" s="387" t="s">
        <v>932</v>
      </c>
      <c r="D127" s="387"/>
      <c r="E127" s="387">
        <v>110</v>
      </c>
      <c r="F127" s="387"/>
      <c r="G127" s="387"/>
      <c r="H127" s="387"/>
      <c r="I127" s="387" t="s">
        <v>1659</v>
      </c>
      <c r="J127" s="387" t="s">
        <v>1651</v>
      </c>
    </row>
    <row r="128" spans="1:10" s="390" customFormat="1" ht="18.75" customHeight="1">
      <c r="A128" s="387">
        <f t="shared" si="1"/>
        <v>64</v>
      </c>
      <c r="B128" s="388" t="s">
        <v>1671</v>
      </c>
      <c r="C128" s="387" t="s">
        <v>934</v>
      </c>
      <c r="D128" s="387"/>
      <c r="E128" s="387">
        <v>110</v>
      </c>
      <c r="F128" s="387"/>
      <c r="G128" s="387"/>
      <c r="H128" s="387"/>
      <c r="I128" s="387" t="s">
        <v>1659</v>
      </c>
      <c r="J128" s="387" t="s">
        <v>1651</v>
      </c>
    </row>
    <row r="129" spans="1:10" s="390" customFormat="1" ht="18.75" customHeight="1">
      <c r="A129" s="387">
        <f t="shared" si="1"/>
        <v>65</v>
      </c>
      <c r="B129" s="388" t="s">
        <v>1671</v>
      </c>
      <c r="C129" s="387" t="s">
        <v>936</v>
      </c>
      <c r="D129" s="387"/>
      <c r="E129" s="387">
        <v>154</v>
      </c>
      <c r="F129" s="387"/>
      <c r="G129" s="387"/>
      <c r="H129" s="387"/>
      <c r="I129" s="387" t="s">
        <v>1659</v>
      </c>
      <c r="J129" s="387" t="s">
        <v>1651</v>
      </c>
    </row>
    <row r="130" spans="1:10" s="390" customFormat="1" ht="18.75" customHeight="1">
      <c r="A130" s="387">
        <f t="shared" ref="A130:A193" si="2">A129+1</f>
        <v>66</v>
      </c>
      <c r="B130" s="388" t="s">
        <v>1671</v>
      </c>
      <c r="C130" s="387" t="s">
        <v>938</v>
      </c>
      <c r="D130" s="387"/>
      <c r="E130" s="387">
        <v>113.5</v>
      </c>
      <c r="F130" s="387"/>
      <c r="G130" s="387"/>
      <c r="H130" s="387"/>
      <c r="I130" s="387" t="s">
        <v>1659</v>
      </c>
      <c r="J130" s="387" t="s">
        <v>1651</v>
      </c>
    </row>
    <row r="131" spans="1:10" s="390" customFormat="1" ht="18.75" customHeight="1">
      <c r="A131" s="387">
        <f t="shared" si="2"/>
        <v>67</v>
      </c>
      <c r="B131" s="388" t="s">
        <v>1671</v>
      </c>
      <c r="C131" s="387" t="s">
        <v>940</v>
      </c>
      <c r="D131" s="387"/>
      <c r="E131" s="387">
        <v>90</v>
      </c>
      <c r="F131" s="387"/>
      <c r="G131" s="387"/>
      <c r="H131" s="387"/>
      <c r="I131" s="387" t="s">
        <v>1659</v>
      </c>
      <c r="J131" s="387" t="s">
        <v>1651</v>
      </c>
    </row>
    <row r="132" spans="1:10" s="390" customFormat="1" ht="18.75" customHeight="1">
      <c r="A132" s="387">
        <f t="shared" si="2"/>
        <v>68</v>
      </c>
      <c r="B132" s="388" t="s">
        <v>1671</v>
      </c>
      <c r="C132" s="387" t="s">
        <v>942</v>
      </c>
      <c r="D132" s="387"/>
      <c r="E132" s="387">
        <v>90</v>
      </c>
      <c r="F132" s="387"/>
      <c r="G132" s="387"/>
      <c r="H132" s="387"/>
      <c r="I132" s="387" t="s">
        <v>1659</v>
      </c>
      <c r="J132" s="387" t="s">
        <v>1651</v>
      </c>
    </row>
    <row r="133" spans="1:10" s="390" customFormat="1" ht="18.75" customHeight="1">
      <c r="A133" s="387">
        <f t="shared" si="2"/>
        <v>69</v>
      </c>
      <c r="B133" s="388" t="s">
        <v>1671</v>
      </c>
      <c r="C133" s="387" t="s">
        <v>944</v>
      </c>
      <c r="D133" s="387"/>
      <c r="E133" s="387">
        <v>90</v>
      </c>
      <c r="F133" s="387"/>
      <c r="G133" s="387"/>
      <c r="H133" s="387"/>
      <c r="I133" s="387" t="s">
        <v>1659</v>
      </c>
      <c r="J133" s="387" t="s">
        <v>1651</v>
      </c>
    </row>
    <row r="134" spans="1:10" s="390" customFormat="1" ht="18.75" customHeight="1">
      <c r="A134" s="387">
        <f t="shared" si="2"/>
        <v>70</v>
      </c>
      <c r="B134" s="388" t="s">
        <v>1671</v>
      </c>
      <c r="C134" s="387" t="s">
        <v>946</v>
      </c>
      <c r="D134" s="387"/>
      <c r="E134" s="387">
        <v>90</v>
      </c>
      <c r="F134" s="387"/>
      <c r="G134" s="387"/>
      <c r="H134" s="387"/>
      <c r="I134" s="387" t="s">
        <v>1659</v>
      </c>
      <c r="J134" s="387" t="s">
        <v>1651</v>
      </c>
    </row>
    <row r="135" spans="1:10" s="390" customFormat="1" ht="18.75" customHeight="1">
      <c r="A135" s="387">
        <f t="shared" si="2"/>
        <v>71</v>
      </c>
      <c r="B135" s="388" t="s">
        <v>1671</v>
      </c>
      <c r="C135" s="387" t="s">
        <v>948</v>
      </c>
      <c r="D135" s="387"/>
      <c r="E135" s="387">
        <v>90</v>
      </c>
      <c r="F135" s="387"/>
      <c r="G135" s="387"/>
      <c r="H135" s="387"/>
      <c r="I135" s="387" t="s">
        <v>1659</v>
      </c>
      <c r="J135" s="387" t="s">
        <v>1651</v>
      </c>
    </row>
    <row r="136" spans="1:10" s="390" customFormat="1" ht="18.75" customHeight="1">
      <c r="A136" s="387">
        <f t="shared" si="2"/>
        <v>72</v>
      </c>
      <c r="B136" s="388" t="s">
        <v>1671</v>
      </c>
      <c r="C136" s="387" t="s">
        <v>950</v>
      </c>
      <c r="D136" s="387"/>
      <c r="E136" s="387">
        <v>90</v>
      </c>
      <c r="F136" s="387"/>
      <c r="G136" s="387"/>
      <c r="H136" s="387"/>
      <c r="I136" s="387" t="s">
        <v>1659</v>
      </c>
      <c r="J136" s="387" t="s">
        <v>1651</v>
      </c>
    </row>
    <row r="137" spans="1:10" s="390" customFormat="1" ht="18.75" customHeight="1">
      <c r="A137" s="387">
        <f t="shared" si="2"/>
        <v>73</v>
      </c>
      <c r="B137" s="388" t="s">
        <v>1671</v>
      </c>
      <c r="C137" s="387" t="s">
        <v>952</v>
      </c>
      <c r="D137" s="387"/>
      <c r="E137" s="387">
        <v>90</v>
      </c>
      <c r="F137" s="387"/>
      <c r="G137" s="387"/>
      <c r="H137" s="387"/>
      <c r="I137" s="387" t="s">
        <v>1659</v>
      </c>
      <c r="J137" s="387" t="s">
        <v>1651</v>
      </c>
    </row>
    <row r="138" spans="1:10" s="390" customFormat="1" ht="18.75" customHeight="1">
      <c r="A138" s="387">
        <f t="shared" si="2"/>
        <v>74</v>
      </c>
      <c r="B138" s="388" t="s">
        <v>1671</v>
      </c>
      <c r="C138" s="387" t="s">
        <v>954</v>
      </c>
      <c r="D138" s="387"/>
      <c r="E138" s="387">
        <v>90</v>
      </c>
      <c r="F138" s="387"/>
      <c r="G138" s="387"/>
      <c r="H138" s="387"/>
      <c r="I138" s="387" t="s">
        <v>1659</v>
      </c>
      <c r="J138" s="387" t="s">
        <v>1651</v>
      </c>
    </row>
    <row r="139" spans="1:10" s="390" customFormat="1" ht="18.75" customHeight="1">
      <c r="A139" s="387">
        <f t="shared" si="2"/>
        <v>75</v>
      </c>
      <c r="B139" s="388" t="s">
        <v>1671</v>
      </c>
      <c r="C139" s="387" t="s">
        <v>956</v>
      </c>
      <c r="D139" s="387"/>
      <c r="E139" s="387">
        <v>90</v>
      </c>
      <c r="F139" s="387"/>
      <c r="G139" s="387"/>
      <c r="H139" s="387"/>
      <c r="I139" s="387" t="s">
        <v>1659</v>
      </c>
      <c r="J139" s="387" t="s">
        <v>1651</v>
      </c>
    </row>
    <row r="140" spans="1:10" s="390" customFormat="1" ht="18.75" customHeight="1">
      <c r="A140" s="387">
        <f t="shared" si="2"/>
        <v>76</v>
      </c>
      <c r="B140" s="388" t="s">
        <v>1671</v>
      </c>
      <c r="C140" s="387" t="s">
        <v>958</v>
      </c>
      <c r="D140" s="387"/>
      <c r="E140" s="387">
        <v>90</v>
      </c>
      <c r="F140" s="387"/>
      <c r="G140" s="387"/>
      <c r="H140" s="387"/>
      <c r="I140" s="387" t="s">
        <v>1659</v>
      </c>
      <c r="J140" s="387" t="s">
        <v>1651</v>
      </c>
    </row>
    <row r="141" spans="1:10" s="390" customFormat="1" ht="18.75" customHeight="1">
      <c r="A141" s="387">
        <f t="shared" si="2"/>
        <v>77</v>
      </c>
      <c r="B141" s="388" t="s">
        <v>1671</v>
      </c>
      <c r="C141" s="387" t="s">
        <v>960</v>
      </c>
      <c r="D141" s="387"/>
      <c r="E141" s="387">
        <v>90</v>
      </c>
      <c r="F141" s="387"/>
      <c r="G141" s="387"/>
      <c r="H141" s="387"/>
      <c r="I141" s="387" t="s">
        <v>1659</v>
      </c>
      <c r="J141" s="387" t="s">
        <v>1651</v>
      </c>
    </row>
    <row r="142" spans="1:10" s="390" customFormat="1" ht="18.75" customHeight="1">
      <c r="A142" s="387">
        <f t="shared" si="2"/>
        <v>78</v>
      </c>
      <c r="B142" s="388" t="s">
        <v>1671</v>
      </c>
      <c r="C142" s="387" t="s">
        <v>962</v>
      </c>
      <c r="D142" s="387"/>
      <c r="E142" s="387">
        <v>90</v>
      </c>
      <c r="F142" s="387"/>
      <c r="G142" s="387"/>
      <c r="H142" s="387"/>
      <c r="I142" s="387" t="s">
        <v>1659</v>
      </c>
      <c r="J142" s="387" t="s">
        <v>1651</v>
      </c>
    </row>
    <row r="143" spans="1:10" s="390" customFormat="1" ht="18.75" customHeight="1">
      <c r="A143" s="387">
        <f t="shared" si="2"/>
        <v>79</v>
      </c>
      <c r="B143" s="388" t="s">
        <v>1671</v>
      </c>
      <c r="C143" s="387" t="s">
        <v>964</v>
      </c>
      <c r="D143" s="387"/>
      <c r="E143" s="387">
        <v>90</v>
      </c>
      <c r="F143" s="387"/>
      <c r="G143" s="387"/>
      <c r="H143" s="387"/>
      <c r="I143" s="387" t="s">
        <v>1659</v>
      </c>
      <c r="J143" s="387" t="s">
        <v>1651</v>
      </c>
    </row>
    <row r="144" spans="1:10" s="390" customFormat="1" ht="18.75" customHeight="1">
      <c r="A144" s="387">
        <f t="shared" si="2"/>
        <v>80</v>
      </c>
      <c r="B144" s="388" t="s">
        <v>1671</v>
      </c>
      <c r="C144" s="387" t="s">
        <v>966</v>
      </c>
      <c r="D144" s="387"/>
      <c r="E144" s="387">
        <v>113.5</v>
      </c>
      <c r="F144" s="387"/>
      <c r="G144" s="387"/>
      <c r="H144" s="387"/>
      <c r="I144" s="387" t="s">
        <v>1659</v>
      </c>
      <c r="J144" s="387" t="s">
        <v>1651</v>
      </c>
    </row>
    <row r="145" spans="1:10" s="390" customFormat="1" ht="18.75" customHeight="1">
      <c r="A145" s="387">
        <f t="shared" si="2"/>
        <v>81</v>
      </c>
      <c r="B145" s="388" t="s">
        <v>1671</v>
      </c>
      <c r="C145" s="387" t="s">
        <v>968</v>
      </c>
      <c r="D145" s="387"/>
      <c r="E145" s="387">
        <v>113.5</v>
      </c>
      <c r="F145" s="387"/>
      <c r="G145" s="387"/>
      <c r="H145" s="387"/>
      <c r="I145" s="387" t="s">
        <v>1659</v>
      </c>
      <c r="J145" s="387" t="s">
        <v>1651</v>
      </c>
    </row>
    <row r="146" spans="1:10" s="390" customFormat="1" ht="18.75" customHeight="1">
      <c r="A146" s="387">
        <f t="shared" si="2"/>
        <v>82</v>
      </c>
      <c r="B146" s="388" t="s">
        <v>1671</v>
      </c>
      <c r="C146" s="387" t="s">
        <v>970</v>
      </c>
      <c r="D146" s="387"/>
      <c r="E146" s="387">
        <v>90</v>
      </c>
      <c r="F146" s="387"/>
      <c r="G146" s="387"/>
      <c r="H146" s="387"/>
      <c r="I146" s="387" t="s">
        <v>1659</v>
      </c>
      <c r="J146" s="387" t="s">
        <v>1651</v>
      </c>
    </row>
    <row r="147" spans="1:10" s="390" customFormat="1" ht="18.75" customHeight="1">
      <c r="A147" s="387">
        <f t="shared" si="2"/>
        <v>83</v>
      </c>
      <c r="B147" s="388" t="s">
        <v>1671</v>
      </c>
      <c r="C147" s="387" t="s">
        <v>972</v>
      </c>
      <c r="D147" s="387"/>
      <c r="E147" s="387">
        <v>90</v>
      </c>
      <c r="F147" s="387"/>
      <c r="G147" s="387"/>
      <c r="H147" s="387"/>
      <c r="I147" s="387" t="s">
        <v>1659</v>
      </c>
      <c r="J147" s="387" t="s">
        <v>1651</v>
      </c>
    </row>
    <row r="148" spans="1:10" s="390" customFormat="1" ht="18.75" customHeight="1">
      <c r="A148" s="387">
        <f t="shared" si="2"/>
        <v>84</v>
      </c>
      <c r="B148" s="388" t="s">
        <v>1671</v>
      </c>
      <c r="C148" s="387" t="s">
        <v>974</v>
      </c>
      <c r="D148" s="387"/>
      <c r="E148" s="387">
        <v>90</v>
      </c>
      <c r="F148" s="387"/>
      <c r="G148" s="387"/>
      <c r="H148" s="387"/>
      <c r="I148" s="387" t="s">
        <v>1659</v>
      </c>
      <c r="J148" s="387" t="s">
        <v>1651</v>
      </c>
    </row>
    <row r="149" spans="1:10" s="390" customFormat="1" ht="18.75" customHeight="1">
      <c r="A149" s="387">
        <f t="shared" si="2"/>
        <v>85</v>
      </c>
      <c r="B149" s="388" t="s">
        <v>1671</v>
      </c>
      <c r="C149" s="387" t="s">
        <v>976</v>
      </c>
      <c r="D149" s="387"/>
      <c r="E149" s="387">
        <v>90</v>
      </c>
      <c r="F149" s="387"/>
      <c r="G149" s="387"/>
      <c r="H149" s="387"/>
      <c r="I149" s="387" t="s">
        <v>1659</v>
      </c>
      <c r="J149" s="387" t="s">
        <v>1651</v>
      </c>
    </row>
    <row r="150" spans="1:10" s="390" customFormat="1" ht="18.75" customHeight="1">
      <c r="A150" s="387">
        <f t="shared" si="2"/>
        <v>86</v>
      </c>
      <c r="B150" s="388" t="s">
        <v>1671</v>
      </c>
      <c r="C150" s="387" t="s">
        <v>978</v>
      </c>
      <c r="D150" s="387"/>
      <c r="E150" s="387">
        <v>90</v>
      </c>
      <c r="F150" s="387"/>
      <c r="G150" s="387"/>
      <c r="H150" s="387"/>
      <c r="I150" s="387" t="s">
        <v>1659</v>
      </c>
      <c r="J150" s="387" t="s">
        <v>1651</v>
      </c>
    </row>
    <row r="151" spans="1:10" s="390" customFormat="1" ht="18.75" customHeight="1">
      <c r="A151" s="387">
        <f t="shared" si="2"/>
        <v>87</v>
      </c>
      <c r="B151" s="388" t="s">
        <v>1671</v>
      </c>
      <c r="C151" s="387" t="s">
        <v>980</v>
      </c>
      <c r="D151" s="387"/>
      <c r="E151" s="387">
        <v>90</v>
      </c>
      <c r="F151" s="387"/>
      <c r="G151" s="387"/>
      <c r="H151" s="387"/>
      <c r="I151" s="387" t="s">
        <v>1659</v>
      </c>
      <c r="J151" s="387" t="s">
        <v>1651</v>
      </c>
    </row>
    <row r="152" spans="1:10" s="390" customFormat="1" ht="18.75" customHeight="1">
      <c r="A152" s="387">
        <f t="shared" si="2"/>
        <v>88</v>
      </c>
      <c r="B152" s="388" t="s">
        <v>1671</v>
      </c>
      <c r="C152" s="387" t="s">
        <v>982</v>
      </c>
      <c r="D152" s="387"/>
      <c r="E152" s="387">
        <v>90</v>
      </c>
      <c r="F152" s="387"/>
      <c r="G152" s="387"/>
      <c r="H152" s="387"/>
      <c r="I152" s="387" t="s">
        <v>1659</v>
      </c>
      <c r="J152" s="387" t="s">
        <v>1651</v>
      </c>
    </row>
    <row r="153" spans="1:10" s="390" customFormat="1" ht="18.75" customHeight="1">
      <c r="A153" s="387">
        <f t="shared" si="2"/>
        <v>89</v>
      </c>
      <c r="B153" s="388" t="s">
        <v>1671</v>
      </c>
      <c r="C153" s="387" t="s">
        <v>984</v>
      </c>
      <c r="D153" s="387"/>
      <c r="E153" s="387">
        <v>90</v>
      </c>
      <c r="F153" s="387"/>
      <c r="G153" s="387"/>
      <c r="H153" s="387"/>
      <c r="I153" s="387" t="s">
        <v>1672</v>
      </c>
      <c r="J153" s="387" t="s">
        <v>1651</v>
      </c>
    </row>
    <row r="154" spans="1:10" s="390" customFormat="1" ht="18.75" customHeight="1">
      <c r="A154" s="387">
        <f t="shared" si="2"/>
        <v>90</v>
      </c>
      <c r="B154" s="388" t="s">
        <v>1671</v>
      </c>
      <c r="C154" s="387" t="s">
        <v>988</v>
      </c>
      <c r="D154" s="387"/>
      <c r="E154" s="387">
        <v>90</v>
      </c>
      <c r="F154" s="387"/>
      <c r="G154" s="387"/>
      <c r="H154" s="387"/>
      <c r="I154" s="387" t="s">
        <v>1659</v>
      </c>
      <c r="J154" s="387" t="s">
        <v>1651</v>
      </c>
    </row>
    <row r="155" spans="1:10" s="390" customFormat="1" ht="18.75" customHeight="1">
      <c r="A155" s="387">
        <f t="shared" si="2"/>
        <v>91</v>
      </c>
      <c r="B155" s="388" t="s">
        <v>1671</v>
      </c>
      <c r="C155" s="387" t="s">
        <v>990</v>
      </c>
      <c r="D155" s="387"/>
      <c r="E155" s="387">
        <v>90</v>
      </c>
      <c r="F155" s="387"/>
      <c r="G155" s="387"/>
      <c r="H155" s="387"/>
      <c r="I155" s="387" t="s">
        <v>1659</v>
      </c>
      <c r="J155" s="387" t="s">
        <v>1651</v>
      </c>
    </row>
    <row r="156" spans="1:10" s="390" customFormat="1" ht="18.75" customHeight="1">
      <c r="A156" s="387">
        <f t="shared" si="2"/>
        <v>92</v>
      </c>
      <c r="B156" s="388" t="s">
        <v>1671</v>
      </c>
      <c r="C156" s="387" t="s">
        <v>992</v>
      </c>
      <c r="D156" s="387"/>
      <c r="E156" s="387">
        <v>90</v>
      </c>
      <c r="F156" s="387"/>
      <c r="G156" s="387"/>
      <c r="H156" s="387"/>
      <c r="I156" s="387" t="s">
        <v>1659</v>
      </c>
      <c r="J156" s="387" t="s">
        <v>1651</v>
      </c>
    </row>
    <row r="157" spans="1:10" s="390" customFormat="1" ht="18.75" customHeight="1">
      <c r="A157" s="387">
        <f t="shared" si="2"/>
        <v>93</v>
      </c>
      <c r="B157" s="388" t="s">
        <v>1671</v>
      </c>
      <c r="C157" s="387" t="s">
        <v>994</v>
      </c>
      <c r="D157" s="387"/>
      <c r="E157" s="387">
        <v>90</v>
      </c>
      <c r="F157" s="387"/>
      <c r="G157" s="387"/>
      <c r="H157" s="387"/>
      <c r="I157" s="387" t="s">
        <v>1659</v>
      </c>
      <c r="J157" s="387" t="s">
        <v>1651</v>
      </c>
    </row>
    <row r="158" spans="1:10" s="390" customFormat="1" ht="18.75" customHeight="1">
      <c r="A158" s="387">
        <f t="shared" si="2"/>
        <v>94</v>
      </c>
      <c r="B158" s="388" t="s">
        <v>1671</v>
      </c>
      <c r="C158" s="387" t="s">
        <v>996</v>
      </c>
      <c r="D158" s="387"/>
      <c r="E158" s="387">
        <v>90</v>
      </c>
      <c r="F158" s="387"/>
      <c r="G158" s="387"/>
      <c r="H158" s="387"/>
      <c r="I158" s="387" t="s">
        <v>1659</v>
      </c>
      <c r="J158" s="387" t="s">
        <v>1651</v>
      </c>
    </row>
    <row r="159" spans="1:10" s="390" customFormat="1" ht="18.75" customHeight="1">
      <c r="A159" s="387">
        <f t="shared" si="2"/>
        <v>95</v>
      </c>
      <c r="B159" s="388" t="s">
        <v>1671</v>
      </c>
      <c r="C159" s="387" t="s">
        <v>998</v>
      </c>
      <c r="D159" s="387"/>
      <c r="E159" s="387">
        <v>90</v>
      </c>
      <c r="F159" s="387"/>
      <c r="G159" s="387"/>
      <c r="H159" s="387"/>
      <c r="I159" s="387" t="s">
        <v>1659</v>
      </c>
      <c r="J159" s="387" t="s">
        <v>1651</v>
      </c>
    </row>
    <row r="160" spans="1:10" s="390" customFormat="1" ht="18.75" customHeight="1">
      <c r="A160" s="387">
        <f t="shared" si="2"/>
        <v>96</v>
      </c>
      <c r="B160" s="388" t="s">
        <v>1671</v>
      </c>
      <c r="C160" s="387" t="s">
        <v>1000</v>
      </c>
      <c r="D160" s="387"/>
      <c r="E160" s="387">
        <v>113.5</v>
      </c>
      <c r="F160" s="387"/>
      <c r="G160" s="387"/>
      <c r="H160" s="387"/>
      <c r="I160" s="387" t="s">
        <v>1659</v>
      </c>
      <c r="J160" s="387" t="s">
        <v>1651</v>
      </c>
    </row>
    <row r="161" spans="1:10" s="390" customFormat="1" ht="18.75" customHeight="1">
      <c r="A161" s="387">
        <f t="shared" si="2"/>
        <v>97</v>
      </c>
      <c r="B161" s="388" t="s">
        <v>1671</v>
      </c>
      <c r="C161" s="387" t="s">
        <v>1002</v>
      </c>
      <c r="D161" s="387"/>
      <c r="E161" s="387">
        <v>126.3</v>
      </c>
      <c r="F161" s="387"/>
      <c r="G161" s="387"/>
      <c r="H161" s="387"/>
      <c r="I161" s="387" t="s">
        <v>1659</v>
      </c>
      <c r="J161" s="387" t="s">
        <v>1651</v>
      </c>
    </row>
    <row r="162" spans="1:10" s="390" customFormat="1" ht="18.75" customHeight="1">
      <c r="A162" s="387">
        <f t="shared" si="2"/>
        <v>98</v>
      </c>
      <c r="B162" s="388" t="s">
        <v>1671</v>
      </c>
      <c r="C162" s="387" t="s">
        <v>1004</v>
      </c>
      <c r="D162" s="387"/>
      <c r="E162" s="387">
        <v>90</v>
      </c>
      <c r="F162" s="387"/>
      <c r="G162" s="387"/>
      <c r="H162" s="387"/>
      <c r="I162" s="387" t="s">
        <v>1659</v>
      </c>
      <c r="J162" s="387" t="s">
        <v>1651</v>
      </c>
    </row>
    <row r="163" spans="1:10" s="390" customFormat="1" ht="18.75" customHeight="1">
      <c r="A163" s="387">
        <f t="shared" si="2"/>
        <v>99</v>
      </c>
      <c r="B163" s="388" t="s">
        <v>1671</v>
      </c>
      <c r="C163" s="387" t="s">
        <v>1006</v>
      </c>
      <c r="D163" s="387"/>
      <c r="E163" s="387">
        <v>90</v>
      </c>
      <c r="F163" s="387"/>
      <c r="G163" s="387"/>
      <c r="H163" s="387"/>
      <c r="I163" s="387" t="s">
        <v>1659</v>
      </c>
      <c r="J163" s="387" t="s">
        <v>1651</v>
      </c>
    </row>
    <row r="164" spans="1:10" s="390" customFormat="1" ht="18.75" customHeight="1">
      <c r="A164" s="387">
        <f t="shared" si="2"/>
        <v>100</v>
      </c>
      <c r="B164" s="388" t="s">
        <v>1671</v>
      </c>
      <c r="C164" s="387" t="s">
        <v>1008</v>
      </c>
      <c r="D164" s="387"/>
      <c r="E164" s="387">
        <v>90</v>
      </c>
      <c r="F164" s="387"/>
      <c r="G164" s="387"/>
      <c r="H164" s="387"/>
      <c r="I164" s="387" t="s">
        <v>1659</v>
      </c>
      <c r="J164" s="387" t="s">
        <v>1651</v>
      </c>
    </row>
    <row r="165" spans="1:10" s="390" customFormat="1" ht="18.75" customHeight="1">
      <c r="A165" s="387">
        <f t="shared" si="2"/>
        <v>101</v>
      </c>
      <c r="B165" s="388" t="s">
        <v>1671</v>
      </c>
      <c r="C165" s="387" t="s">
        <v>1010</v>
      </c>
      <c r="D165" s="387"/>
      <c r="E165" s="387">
        <v>90</v>
      </c>
      <c r="F165" s="387"/>
      <c r="G165" s="387"/>
      <c r="H165" s="387"/>
      <c r="I165" s="387" t="s">
        <v>1659</v>
      </c>
      <c r="J165" s="387" t="s">
        <v>1651</v>
      </c>
    </row>
    <row r="166" spans="1:10" s="390" customFormat="1" ht="18.75" customHeight="1">
      <c r="A166" s="387">
        <f t="shared" si="2"/>
        <v>102</v>
      </c>
      <c r="B166" s="388" t="s">
        <v>1671</v>
      </c>
      <c r="C166" s="387" t="s">
        <v>1012</v>
      </c>
      <c r="D166" s="387"/>
      <c r="E166" s="387">
        <v>90</v>
      </c>
      <c r="F166" s="387"/>
      <c r="G166" s="387"/>
      <c r="H166" s="387"/>
      <c r="I166" s="387" t="s">
        <v>1659</v>
      </c>
      <c r="J166" s="387" t="s">
        <v>1651</v>
      </c>
    </row>
    <row r="167" spans="1:10" s="390" customFormat="1" ht="18.75" customHeight="1">
      <c r="A167" s="387">
        <f t="shared" si="2"/>
        <v>103</v>
      </c>
      <c r="B167" s="388" t="s">
        <v>1671</v>
      </c>
      <c r="C167" s="387" t="s">
        <v>1014</v>
      </c>
      <c r="D167" s="387"/>
      <c r="E167" s="387">
        <v>90</v>
      </c>
      <c r="F167" s="387"/>
      <c r="G167" s="387"/>
      <c r="H167" s="387"/>
      <c r="I167" s="387" t="s">
        <v>1659</v>
      </c>
      <c r="J167" s="387" t="s">
        <v>1651</v>
      </c>
    </row>
    <row r="168" spans="1:10" s="390" customFormat="1" ht="18.75" customHeight="1">
      <c r="A168" s="387">
        <f t="shared" si="2"/>
        <v>104</v>
      </c>
      <c r="B168" s="388" t="s">
        <v>1671</v>
      </c>
      <c r="C168" s="387" t="s">
        <v>1016</v>
      </c>
      <c r="D168" s="387"/>
      <c r="E168" s="387">
        <v>90</v>
      </c>
      <c r="F168" s="387"/>
      <c r="G168" s="387"/>
      <c r="H168" s="387"/>
      <c r="I168" s="387" t="s">
        <v>1659</v>
      </c>
      <c r="J168" s="387" t="s">
        <v>1651</v>
      </c>
    </row>
    <row r="169" spans="1:10" s="390" customFormat="1" ht="18.75" customHeight="1">
      <c r="A169" s="387">
        <f t="shared" si="2"/>
        <v>105</v>
      </c>
      <c r="B169" s="388" t="s">
        <v>1671</v>
      </c>
      <c r="C169" s="387" t="s">
        <v>1018</v>
      </c>
      <c r="D169" s="387"/>
      <c r="E169" s="387">
        <v>90</v>
      </c>
      <c r="F169" s="387"/>
      <c r="G169" s="387"/>
      <c r="H169" s="387"/>
      <c r="I169" s="387" t="s">
        <v>1659</v>
      </c>
      <c r="J169" s="387" t="s">
        <v>1651</v>
      </c>
    </row>
    <row r="170" spans="1:10" s="390" customFormat="1" ht="18.75" customHeight="1">
      <c r="A170" s="387">
        <f t="shared" si="2"/>
        <v>106</v>
      </c>
      <c r="B170" s="388" t="s">
        <v>1671</v>
      </c>
      <c r="C170" s="387" t="s">
        <v>1020</v>
      </c>
      <c r="D170" s="387"/>
      <c r="E170" s="387">
        <v>90</v>
      </c>
      <c r="F170" s="387"/>
      <c r="G170" s="387"/>
      <c r="H170" s="387"/>
      <c r="I170" s="387" t="s">
        <v>1659</v>
      </c>
      <c r="J170" s="387" t="s">
        <v>1651</v>
      </c>
    </row>
    <row r="171" spans="1:10" s="390" customFormat="1" ht="18.75" customHeight="1">
      <c r="A171" s="387">
        <f t="shared" si="2"/>
        <v>107</v>
      </c>
      <c r="B171" s="388" t="s">
        <v>1671</v>
      </c>
      <c r="C171" s="387" t="s">
        <v>1022</v>
      </c>
      <c r="D171" s="387"/>
      <c r="E171" s="387">
        <v>90</v>
      </c>
      <c r="F171" s="387"/>
      <c r="G171" s="387"/>
      <c r="H171" s="387"/>
      <c r="I171" s="387" t="s">
        <v>1659</v>
      </c>
      <c r="J171" s="387" t="s">
        <v>1651</v>
      </c>
    </row>
    <row r="172" spans="1:10" s="390" customFormat="1" ht="18.75" customHeight="1">
      <c r="A172" s="387">
        <f t="shared" si="2"/>
        <v>108</v>
      </c>
      <c r="B172" s="388" t="s">
        <v>1671</v>
      </c>
      <c r="C172" s="387" t="s">
        <v>1024</v>
      </c>
      <c r="D172" s="387"/>
      <c r="E172" s="387">
        <v>90</v>
      </c>
      <c r="F172" s="387"/>
      <c r="G172" s="387"/>
      <c r="H172" s="387"/>
      <c r="I172" s="387" t="s">
        <v>1659</v>
      </c>
      <c r="J172" s="387" t="s">
        <v>1651</v>
      </c>
    </row>
    <row r="173" spans="1:10" s="390" customFormat="1" ht="18.75" customHeight="1">
      <c r="A173" s="387">
        <f t="shared" si="2"/>
        <v>109</v>
      </c>
      <c r="B173" s="388" t="s">
        <v>1671</v>
      </c>
      <c r="C173" s="387" t="s">
        <v>1026</v>
      </c>
      <c r="D173" s="387"/>
      <c r="E173" s="387">
        <v>90</v>
      </c>
      <c r="F173" s="387"/>
      <c r="G173" s="387"/>
      <c r="H173" s="387"/>
      <c r="I173" s="387" t="s">
        <v>1659</v>
      </c>
      <c r="J173" s="387" t="s">
        <v>1651</v>
      </c>
    </row>
    <row r="174" spans="1:10" s="390" customFormat="1" ht="18.75" customHeight="1">
      <c r="A174" s="387">
        <f t="shared" si="2"/>
        <v>110</v>
      </c>
      <c r="B174" s="388" t="s">
        <v>1671</v>
      </c>
      <c r="C174" s="387" t="s">
        <v>1028</v>
      </c>
      <c r="D174" s="387"/>
      <c r="E174" s="387">
        <v>90</v>
      </c>
      <c r="F174" s="387"/>
      <c r="G174" s="387"/>
      <c r="H174" s="387"/>
      <c r="I174" s="387" t="s">
        <v>1659</v>
      </c>
      <c r="J174" s="387" t="s">
        <v>1651</v>
      </c>
    </row>
    <row r="175" spans="1:10" s="390" customFormat="1" ht="18.75" customHeight="1">
      <c r="A175" s="387">
        <f t="shared" si="2"/>
        <v>111</v>
      </c>
      <c r="B175" s="388" t="s">
        <v>1671</v>
      </c>
      <c r="C175" s="387" t="s">
        <v>1030</v>
      </c>
      <c r="D175" s="387"/>
      <c r="E175" s="387">
        <v>90</v>
      </c>
      <c r="F175" s="387"/>
      <c r="G175" s="387"/>
      <c r="H175" s="387"/>
      <c r="I175" s="387" t="s">
        <v>1659</v>
      </c>
      <c r="J175" s="387" t="s">
        <v>1651</v>
      </c>
    </row>
    <row r="176" spans="1:10" s="390" customFormat="1" ht="18.75" customHeight="1">
      <c r="A176" s="387">
        <f t="shared" si="2"/>
        <v>112</v>
      </c>
      <c r="B176" s="388" t="s">
        <v>1671</v>
      </c>
      <c r="C176" s="387" t="s">
        <v>1032</v>
      </c>
      <c r="D176" s="387"/>
      <c r="E176" s="387">
        <v>90</v>
      </c>
      <c r="F176" s="387"/>
      <c r="G176" s="387"/>
      <c r="H176" s="387"/>
      <c r="I176" s="387" t="s">
        <v>1659</v>
      </c>
      <c r="J176" s="387" t="s">
        <v>1651</v>
      </c>
    </row>
    <row r="177" spans="1:10" s="390" customFormat="1" ht="18.75" customHeight="1">
      <c r="A177" s="387">
        <f t="shared" si="2"/>
        <v>113</v>
      </c>
      <c r="B177" s="388" t="s">
        <v>1671</v>
      </c>
      <c r="C177" s="387" t="s">
        <v>1034</v>
      </c>
      <c r="D177" s="387"/>
      <c r="E177" s="387">
        <v>90</v>
      </c>
      <c r="F177" s="387"/>
      <c r="G177" s="387"/>
      <c r="H177" s="387"/>
      <c r="I177" s="387" t="s">
        <v>1659</v>
      </c>
      <c r="J177" s="387" t="s">
        <v>1651</v>
      </c>
    </row>
    <row r="178" spans="1:10" s="390" customFormat="1" ht="18.75" customHeight="1">
      <c r="A178" s="387">
        <f t="shared" si="2"/>
        <v>114</v>
      </c>
      <c r="B178" s="388" t="s">
        <v>1671</v>
      </c>
      <c r="C178" s="387" t="s">
        <v>1036</v>
      </c>
      <c r="D178" s="387"/>
      <c r="E178" s="387">
        <v>114.2</v>
      </c>
      <c r="F178" s="387"/>
      <c r="G178" s="387"/>
      <c r="H178" s="387"/>
      <c r="I178" s="387" t="s">
        <v>1659</v>
      </c>
      <c r="J178" s="387" t="s">
        <v>1651</v>
      </c>
    </row>
    <row r="179" spans="1:10" s="390" customFormat="1" ht="18.75" customHeight="1">
      <c r="A179" s="387">
        <f t="shared" si="2"/>
        <v>115</v>
      </c>
      <c r="B179" s="388" t="s">
        <v>1671</v>
      </c>
      <c r="C179" s="387" t="s">
        <v>1038</v>
      </c>
      <c r="D179" s="387"/>
      <c r="E179" s="387">
        <v>123.9</v>
      </c>
      <c r="F179" s="387"/>
      <c r="G179" s="387"/>
      <c r="H179" s="387"/>
      <c r="I179" s="387" t="s">
        <v>1659</v>
      </c>
      <c r="J179" s="387" t="s">
        <v>1651</v>
      </c>
    </row>
    <row r="180" spans="1:10" s="390" customFormat="1" ht="18.75" customHeight="1">
      <c r="A180" s="387">
        <f t="shared" si="2"/>
        <v>116</v>
      </c>
      <c r="B180" s="388" t="s">
        <v>1671</v>
      </c>
      <c r="C180" s="387" t="s">
        <v>1040</v>
      </c>
      <c r="D180" s="387"/>
      <c r="E180" s="387">
        <v>90</v>
      </c>
      <c r="F180" s="387"/>
      <c r="G180" s="387"/>
      <c r="H180" s="387"/>
      <c r="I180" s="387" t="s">
        <v>1659</v>
      </c>
      <c r="J180" s="387" t="s">
        <v>1651</v>
      </c>
    </row>
    <row r="181" spans="1:10" s="390" customFormat="1" ht="18.75" customHeight="1">
      <c r="A181" s="387">
        <f t="shared" si="2"/>
        <v>117</v>
      </c>
      <c r="B181" s="388" t="s">
        <v>1671</v>
      </c>
      <c r="C181" s="387" t="s">
        <v>1042</v>
      </c>
      <c r="D181" s="387"/>
      <c r="E181" s="387">
        <v>90</v>
      </c>
      <c r="F181" s="387"/>
      <c r="G181" s="387"/>
      <c r="H181" s="387"/>
      <c r="I181" s="387" t="s">
        <v>1659</v>
      </c>
      <c r="J181" s="387" t="s">
        <v>1651</v>
      </c>
    </row>
    <row r="182" spans="1:10" s="390" customFormat="1" ht="18.75" customHeight="1">
      <c r="A182" s="387">
        <f t="shared" si="2"/>
        <v>118</v>
      </c>
      <c r="B182" s="388" t="s">
        <v>1671</v>
      </c>
      <c r="C182" s="387" t="s">
        <v>1044</v>
      </c>
      <c r="D182" s="387"/>
      <c r="E182" s="387">
        <v>90</v>
      </c>
      <c r="F182" s="387"/>
      <c r="G182" s="387"/>
      <c r="H182" s="387"/>
      <c r="I182" s="387" t="s">
        <v>1659</v>
      </c>
      <c r="J182" s="387" t="s">
        <v>1651</v>
      </c>
    </row>
    <row r="183" spans="1:10" s="390" customFormat="1" ht="18.75" customHeight="1">
      <c r="A183" s="387">
        <f t="shared" si="2"/>
        <v>119</v>
      </c>
      <c r="B183" s="388" t="s">
        <v>1671</v>
      </c>
      <c r="C183" s="387" t="s">
        <v>1046</v>
      </c>
      <c r="D183" s="387"/>
      <c r="E183" s="387">
        <v>90</v>
      </c>
      <c r="F183" s="387"/>
      <c r="G183" s="387"/>
      <c r="H183" s="387"/>
      <c r="I183" s="387" t="s">
        <v>1659</v>
      </c>
      <c r="J183" s="387" t="s">
        <v>1651</v>
      </c>
    </row>
    <row r="184" spans="1:10" s="390" customFormat="1" ht="18.75" customHeight="1">
      <c r="A184" s="387">
        <f t="shared" si="2"/>
        <v>120</v>
      </c>
      <c r="B184" s="388" t="s">
        <v>1671</v>
      </c>
      <c r="C184" s="387" t="s">
        <v>1048</v>
      </c>
      <c r="D184" s="387"/>
      <c r="E184" s="387">
        <v>90</v>
      </c>
      <c r="F184" s="387"/>
      <c r="G184" s="387"/>
      <c r="H184" s="387"/>
      <c r="I184" s="387" t="s">
        <v>1659</v>
      </c>
      <c r="J184" s="387" t="s">
        <v>1651</v>
      </c>
    </row>
    <row r="185" spans="1:10" s="390" customFormat="1" ht="18.75" customHeight="1">
      <c r="A185" s="387">
        <f t="shared" si="2"/>
        <v>121</v>
      </c>
      <c r="B185" s="388" t="s">
        <v>1671</v>
      </c>
      <c r="C185" s="387" t="s">
        <v>1050</v>
      </c>
      <c r="D185" s="387"/>
      <c r="E185" s="387">
        <v>90</v>
      </c>
      <c r="F185" s="387"/>
      <c r="G185" s="387"/>
      <c r="H185" s="387"/>
      <c r="I185" s="387" t="s">
        <v>1659</v>
      </c>
      <c r="J185" s="387" t="s">
        <v>1651</v>
      </c>
    </row>
    <row r="186" spans="1:10" s="390" customFormat="1" ht="18.75" customHeight="1">
      <c r="A186" s="387">
        <f t="shared" si="2"/>
        <v>122</v>
      </c>
      <c r="B186" s="388" t="s">
        <v>1671</v>
      </c>
      <c r="C186" s="387" t="s">
        <v>1052</v>
      </c>
      <c r="D186" s="387"/>
      <c r="E186" s="387">
        <v>90</v>
      </c>
      <c r="F186" s="387"/>
      <c r="G186" s="387"/>
      <c r="H186" s="387"/>
      <c r="I186" s="387" t="s">
        <v>1659</v>
      </c>
      <c r="J186" s="387" t="s">
        <v>1651</v>
      </c>
    </row>
    <row r="187" spans="1:10" s="390" customFormat="1" ht="18.75" customHeight="1">
      <c r="A187" s="387">
        <f t="shared" si="2"/>
        <v>123</v>
      </c>
      <c r="B187" s="388" t="s">
        <v>1671</v>
      </c>
      <c r="C187" s="387" t="s">
        <v>1054</v>
      </c>
      <c r="D187" s="387"/>
      <c r="E187" s="387">
        <v>90</v>
      </c>
      <c r="F187" s="387"/>
      <c r="G187" s="387"/>
      <c r="H187" s="387"/>
      <c r="I187" s="387" t="s">
        <v>1659</v>
      </c>
      <c r="J187" s="387" t="s">
        <v>1651</v>
      </c>
    </row>
    <row r="188" spans="1:10" s="390" customFormat="1" ht="18.75" customHeight="1">
      <c r="A188" s="387">
        <f t="shared" si="2"/>
        <v>124</v>
      </c>
      <c r="B188" s="388" t="s">
        <v>1671</v>
      </c>
      <c r="C188" s="387" t="s">
        <v>1056</v>
      </c>
      <c r="D188" s="387"/>
      <c r="E188" s="387">
        <v>90</v>
      </c>
      <c r="F188" s="387"/>
      <c r="G188" s="387"/>
      <c r="H188" s="387"/>
      <c r="I188" s="387" t="s">
        <v>1659</v>
      </c>
      <c r="J188" s="387" t="s">
        <v>1651</v>
      </c>
    </row>
    <row r="189" spans="1:10" s="390" customFormat="1" ht="18.75" customHeight="1">
      <c r="A189" s="387">
        <f t="shared" si="2"/>
        <v>125</v>
      </c>
      <c r="B189" s="388" t="s">
        <v>1671</v>
      </c>
      <c r="C189" s="387" t="s">
        <v>1058</v>
      </c>
      <c r="D189" s="387"/>
      <c r="E189" s="387">
        <v>90</v>
      </c>
      <c r="F189" s="387"/>
      <c r="G189" s="387"/>
      <c r="H189" s="387"/>
      <c r="I189" s="387" t="s">
        <v>1659</v>
      </c>
      <c r="J189" s="387" t="s">
        <v>1651</v>
      </c>
    </row>
    <row r="190" spans="1:10" s="390" customFormat="1" ht="18.75" customHeight="1">
      <c r="A190" s="387">
        <f t="shared" si="2"/>
        <v>126</v>
      </c>
      <c r="B190" s="388" t="s">
        <v>1671</v>
      </c>
      <c r="C190" s="387" t="s">
        <v>1060</v>
      </c>
      <c r="D190" s="387"/>
      <c r="E190" s="387">
        <v>90</v>
      </c>
      <c r="F190" s="387"/>
      <c r="G190" s="387"/>
      <c r="H190" s="387"/>
      <c r="I190" s="387" t="s">
        <v>1659</v>
      </c>
      <c r="J190" s="387" t="s">
        <v>1651</v>
      </c>
    </row>
    <row r="191" spans="1:10" s="390" customFormat="1" ht="18.75" customHeight="1">
      <c r="A191" s="387">
        <f t="shared" si="2"/>
        <v>127</v>
      </c>
      <c r="B191" s="388" t="s">
        <v>1671</v>
      </c>
      <c r="C191" s="387" t="s">
        <v>1062</v>
      </c>
      <c r="D191" s="387"/>
      <c r="E191" s="387">
        <v>90</v>
      </c>
      <c r="F191" s="387"/>
      <c r="G191" s="387"/>
      <c r="H191" s="387"/>
      <c r="I191" s="387" t="s">
        <v>1659</v>
      </c>
      <c r="J191" s="387" t="s">
        <v>1651</v>
      </c>
    </row>
    <row r="192" spans="1:10" s="390" customFormat="1" ht="18.75" customHeight="1">
      <c r="A192" s="387">
        <f t="shared" si="2"/>
        <v>128</v>
      </c>
      <c r="B192" s="388" t="s">
        <v>1671</v>
      </c>
      <c r="C192" s="387" t="s">
        <v>1064</v>
      </c>
      <c r="D192" s="387"/>
      <c r="E192" s="387">
        <v>90</v>
      </c>
      <c r="F192" s="387"/>
      <c r="G192" s="387"/>
      <c r="H192" s="387"/>
      <c r="I192" s="387" t="s">
        <v>1659</v>
      </c>
      <c r="J192" s="387" t="s">
        <v>1651</v>
      </c>
    </row>
    <row r="193" spans="1:14" s="390" customFormat="1" ht="18.75" customHeight="1">
      <c r="A193" s="387">
        <f t="shared" si="2"/>
        <v>129</v>
      </c>
      <c r="B193" s="388" t="s">
        <v>1671</v>
      </c>
      <c r="C193" s="387" t="s">
        <v>1066</v>
      </c>
      <c r="D193" s="387"/>
      <c r="E193" s="387">
        <v>90</v>
      </c>
      <c r="F193" s="387"/>
      <c r="G193" s="387"/>
      <c r="H193" s="387"/>
      <c r="I193" s="387" t="s">
        <v>1659</v>
      </c>
      <c r="J193" s="387" t="s">
        <v>1651</v>
      </c>
    </row>
    <row r="194" spans="1:14" s="390" customFormat="1" ht="18.75" customHeight="1">
      <c r="A194" s="387">
        <f>A193+1</f>
        <v>130</v>
      </c>
      <c r="B194" s="388" t="s">
        <v>1671</v>
      </c>
      <c r="C194" s="387" t="s">
        <v>1068</v>
      </c>
      <c r="D194" s="387"/>
      <c r="E194" s="387">
        <v>90</v>
      </c>
      <c r="F194" s="387"/>
      <c r="G194" s="387"/>
      <c r="H194" s="387"/>
      <c r="I194" s="387" t="s">
        <v>1659</v>
      </c>
      <c r="J194" s="387" t="s">
        <v>1651</v>
      </c>
    </row>
    <row r="195" spans="1:14" s="390" customFormat="1" ht="18.75" customHeight="1">
      <c r="A195" s="387">
        <f>A194+1</f>
        <v>131</v>
      </c>
      <c r="B195" s="388" t="s">
        <v>1671</v>
      </c>
      <c r="C195" s="387" t="s">
        <v>1070</v>
      </c>
      <c r="D195" s="387"/>
      <c r="E195" s="387">
        <v>90</v>
      </c>
      <c r="F195" s="387"/>
      <c r="G195" s="387"/>
      <c r="H195" s="387"/>
      <c r="I195" s="387" t="s">
        <v>1659</v>
      </c>
      <c r="J195" s="387" t="s">
        <v>1651</v>
      </c>
    </row>
    <row r="196" spans="1:14" s="390" customFormat="1" ht="18.75" customHeight="1">
      <c r="A196" s="387">
        <f>A195+1</f>
        <v>132</v>
      </c>
      <c r="B196" s="388" t="s">
        <v>1671</v>
      </c>
      <c r="C196" s="387" t="s">
        <v>1072</v>
      </c>
      <c r="D196" s="387"/>
      <c r="E196" s="387">
        <v>90</v>
      </c>
      <c r="F196" s="387"/>
      <c r="G196" s="387"/>
      <c r="H196" s="387"/>
      <c r="I196" s="387" t="s">
        <v>1659</v>
      </c>
      <c r="J196" s="387" t="s">
        <v>1651</v>
      </c>
    </row>
    <row r="197" spans="1:14" s="390" customFormat="1" ht="18.75" customHeight="1">
      <c r="A197" s="387">
        <f>A196+1</f>
        <v>133</v>
      </c>
      <c r="B197" s="388" t="s">
        <v>1671</v>
      </c>
      <c r="C197" s="387" t="s">
        <v>1074</v>
      </c>
      <c r="D197" s="387"/>
      <c r="E197" s="387">
        <v>90</v>
      </c>
      <c r="F197" s="387"/>
      <c r="G197" s="387"/>
      <c r="H197" s="387"/>
      <c r="I197" s="387" t="s">
        <v>1659</v>
      </c>
      <c r="J197" s="387" t="s">
        <v>1651</v>
      </c>
      <c r="K197" s="98"/>
      <c r="L197" s="98"/>
      <c r="M197" s="98"/>
      <c r="N197" s="98"/>
    </row>
    <row r="198" spans="1:14" s="390" customFormat="1" ht="18.75" customHeight="1">
      <c r="A198" s="387">
        <f>A197+1</f>
        <v>134</v>
      </c>
      <c r="B198" s="388" t="s">
        <v>1671</v>
      </c>
      <c r="C198" s="387" t="s">
        <v>1076</v>
      </c>
      <c r="D198" s="387"/>
      <c r="E198" s="387">
        <v>94.22</v>
      </c>
      <c r="F198" s="387"/>
      <c r="G198" s="387"/>
      <c r="H198" s="387"/>
      <c r="I198" s="387" t="s">
        <v>1673</v>
      </c>
      <c r="J198" s="387" t="s">
        <v>1651</v>
      </c>
      <c r="K198" s="391"/>
      <c r="L198" s="391"/>
      <c r="M198" s="391"/>
      <c r="N198" s="391"/>
    </row>
    <row r="199" spans="1:14" s="452" customFormat="1" ht="31.5">
      <c r="A199" s="385" t="s">
        <v>1591</v>
      </c>
      <c r="B199" s="386" t="s">
        <v>1674</v>
      </c>
      <c r="C199" s="385">
        <v>2</v>
      </c>
      <c r="D199" s="385"/>
      <c r="E199" s="385"/>
      <c r="F199" s="385"/>
      <c r="G199" s="385"/>
      <c r="H199" s="385"/>
      <c r="I199" s="385"/>
      <c r="J199" s="385"/>
      <c r="K199" s="391"/>
      <c r="L199" s="391"/>
      <c r="M199" s="391"/>
      <c r="N199" s="391"/>
    </row>
    <row r="200" spans="1:14" s="391" customFormat="1" ht="348.75" customHeight="1">
      <c r="A200" s="387" t="s">
        <v>1675</v>
      </c>
      <c r="B200" s="388" t="s">
        <v>1676</v>
      </c>
      <c r="C200" s="387" t="s">
        <v>1677</v>
      </c>
      <c r="D200" s="387"/>
      <c r="E200" s="387" t="s">
        <v>1678</v>
      </c>
      <c r="F200" s="387"/>
      <c r="G200" s="387"/>
      <c r="H200" s="387"/>
      <c r="I200" s="387" t="s">
        <v>1679</v>
      </c>
      <c r="J200" s="387" t="s">
        <v>28</v>
      </c>
      <c r="K200" s="390"/>
      <c r="L200" s="390"/>
      <c r="M200" s="390"/>
      <c r="N200" s="390"/>
    </row>
    <row r="201" spans="1:14" s="391" customFormat="1" ht="117.75" customHeight="1">
      <c r="A201" s="387" t="s">
        <v>1680</v>
      </c>
      <c r="B201" s="388" t="s">
        <v>1681</v>
      </c>
      <c r="C201" s="387" t="s">
        <v>1682</v>
      </c>
      <c r="D201" s="387"/>
      <c r="E201" s="387" t="s">
        <v>1683</v>
      </c>
      <c r="F201" s="450"/>
      <c r="G201" s="387"/>
      <c r="H201" s="387"/>
      <c r="I201" s="387" t="s">
        <v>1684</v>
      </c>
      <c r="J201" s="387" t="s">
        <v>28</v>
      </c>
      <c r="K201" s="452"/>
      <c r="L201" s="452"/>
      <c r="M201" s="452"/>
      <c r="N201" s="452"/>
    </row>
    <row r="202" spans="1:14" s="390" customFormat="1" ht="54.75" customHeight="1">
      <c r="A202" s="387"/>
      <c r="B202" s="388"/>
      <c r="C202" s="387" t="s">
        <v>1685</v>
      </c>
      <c r="D202" s="387"/>
      <c r="E202" s="387">
        <v>787.4</v>
      </c>
      <c r="F202" s="387"/>
      <c r="G202" s="387"/>
      <c r="H202" s="387"/>
      <c r="I202" s="387"/>
      <c r="J202" s="387"/>
    </row>
    <row r="203" spans="1:14" s="452" customFormat="1" ht="20.25" customHeight="1">
      <c r="A203" s="385" t="s">
        <v>1592</v>
      </c>
      <c r="B203" s="386" t="s">
        <v>1686</v>
      </c>
      <c r="C203" s="385">
        <v>2</v>
      </c>
      <c r="D203" s="385"/>
      <c r="E203" s="385"/>
      <c r="F203" s="385"/>
      <c r="G203" s="385"/>
      <c r="H203" s="385"/>
      <c r="I203" s="385"/>
      <c r="J203" s="385"/>
      <c r="K203" s="390"/>
      <c r="L203" s="390"/>
      <c r="M203" s="390"/>
      <c r="N203" s="390"/>
    </row>
    <row r="204" spans="1:14" s="390" customFormat="1" ht="23.25" customHeight="1">
      <c r="A204" s="387">
        <v>1</v>
      </c>
      <c r="B204" s="388" t="s">
        <v>1687</v>
      </c>
      <c r="C204" s="387" t="s">
        <v>1688</v>
      </c>
      <c r="D204" s="387"/>
      <c r="E204" s="387">
        <v>240</v>
      </c>
      <c r="F204" s="387"/>
      <c r="G204" s="387"/>
      <c r="H204" s="387"/>
      <c r="I204" s="387"/>
      <c r="J204" s="387"/>
      <c r="K204" s="453"/>
      <c r="L204" s="453"/>
      <c r="M204" s="453"/>
      <c r="N204" s="453"/>
    </row>
    <row r="205" spans="1:14" s="390" customFormat="1" ht="23.25" customHeight="1">
      <c r="A205" s="387">
        <f>A204+1</f>
        <v>2</v>
      </c>
      <c r="B205" s="388" t="s">
        <v>1687</v>
      </c>
      <c r="C205" s="387" t="s">
        <v>1689</v>
      </c>
      <c r="D205" s="387"/>
      <c r="E205" s="387">
        <v>162</v>
      </c>
      <c r="F205" s="387"/>
      <c r="G205" s="387"/>
      <c r="H205" s="387"/>
      <c r="I205" s="387"/>
      <c r="J205" s="387"/>
      <c r="K205" s="453"/>
      <c r="L205" s="453"/>
      <c r="M205" s="453"/>
      <c r="N205" s="453"/>
    </row>
    <row r="206" spans="1:14" s="98" customFormat="1" ht="31.5">
      <c r="A206" s="385" t="s">
        <v>1591</v>
      </c>
      <c r="B206" s="386" t="s">
        <v>1674</v>
      </c>
      <c r="C206" s="385">
        <v>7</v>
      </c>
      <c r="D206" s="385"/>
      <c r="E206" s="385"/>
      <c r="F206" s="385"/>
      <c r="G206" s="385"/>
      <c r="H206" s="385"/>
      <c r="I206" s="385"/>
      <c r="J206" s="385"/>
      <c r="K206" s="391"/>
      <c r="L206" s="391"/>
      <c r="M206" s="391"/>
      <c r="N206" s="391"/>
    </row>
    <row r="207" spans="1:14" s="391" customFormat="1" ht="351.75" customHeight="1">
      <c r="A207" s="387" t="s">
        <v>1675</v>
      </c>
      <c r="B207" s="388" t="s">
        <v>1676</v>
      </c>
      <c r="C207" s="387" t="s">
        <v>1677</v>
      </c>
      <c r="D207" s="387"/>
      <c r="E207" s="387" t="s">
        <v>1678</v>
      </c>
      <c r="F207" s="387"/>
      <c r="G207" s="387"/>
      <c r="H207" s="387"/>
      <c r="I207" s="387" t="s">
        <v>1679</v>
      </c>
      <c r="J207" s="387" t="s">
        <v>28</v>
      </c>
      <c r="K207" s="390"/>
      <c r="L207" s="390"/>
      <c r="M207" s="390"/>
      <c r="N207" s="390"/>
    </row>
    <row r="208" spans="1:14" s="391" customFormat="1" ht="59.25" customHeight="1">
      <c r="A208" s="387" t="s">
        <v>1680</v>
      </c>
      <c r="B208" s="388" t="s">
        <v>1681</v>
      </c>
      <c r="C208" s="387" t="s">
        <v>1682</v>
      </c>
      <c r="D208" s="387"/>
      <c r="E208" s="387" t="s">
        <v>1683</v>
      </c>
      <c r="F208" s="387"/>
      <c r="G208" s="387"/>
      <c r="H208" s="387"/>
      <c r="I208" s="387" t="s">
        <v>1684</v>
      </c>
      <c r="J208" s="387" t="s">
        <v>28</v>
      </c>
      <c r="K208" s="98"/>
      <c r="L208" s="98"/>
      <c r="M208" s="98"/>
      <c r="N208" s="98"/>
    </row>
    <row r="209" spans="1:14" ht="37.5" hidden="1" customHeight="1">
      <c r="C209" s="463"/>
      <c r="D209" s="393"/>
      <c r="E209" s="395"/>
      <c r="F209" s="396"/>
      <c r="G209" s="397"/>
      <c r="H209" s="397"/>
      <c r="I209" s="377"/>
      <c r="J209" s="464"/>
    </row>
    <row r="210" spans="1:14" s="98" customFormat="1" ht="20.25" customHeight="1">
      <c r="A210" s="385" t="s">
        <v>1592</v>
      </c>
      <c r="B210" s="386" t="s">
        <v>1686</v>
      </c>
      <c r="C210" s="385">
        <v>2</v>
      </c>
      <c r="D210" s="385"/>
      <c r="E210" s="385"/>
      <c r="F210" s="385"/>
      <c r="G210" s="385"/>
      <c r="H210" s="385"/>
      <c r="I210" s="385"/>
      <c r="J210" s="385"/>
      <c r="K210" s="390"/>
      <c r="L210" s="390"/>
      <c r="M210" s="390"/>
      <c r="N210" s="390"/>
    </row>
    <row r="211" spans="1:14" s="390" customFormat="1" ht="23.25" customHeight="1">
      <c r="A211" s="387">
        <v>1</v>
      </c>
      <c r="B211" s="388" t="s">
        <v>1687</v>
      </c>
      <c r="C211" s="387" t="s">
        <v>1688</v>
      </c>
      <c r="D211" s="387"/>
      <c r="E211" s="387">
        <v>240</v>
      </c>
      <c r="F211" s="387"/>
      <c r="G211" s="387"/>
      <c r="H211" s="387"/>
      <c r="I211" s="387"/>
      <c r="J211" s="387"/>
      <c r="K211" s="377"/>
      <c r="L211" s="377"/>
      <c r="M211" s="377"/>
      <c r="N211" s="377"/>
    </row>
    <row r="212" spans="1:14" s="390" customFormat="1" ht="23.25" customHeight="1">
      <c r="A212" s="387">
        <f>A211+1</f>
        <v>2</v>
      </c>
      <c r="B212" s="388" t="s">
        <v>1687</v>
      </c>
      <c r="C212" s="387" t="s">
        <v>1689</v>
      </c>
      <c r="D212" s="387"/>
      <c r="E212" s="387">
        <v>162</v>
      </c>
      <c r="F212" s="387"/>
      <c r="G212" s="387"/>
      <c r="H212" s="387"/>
      <c r="I212" s="387"/>
      <c r="J212" s="387"/>
      <c r="K212" s="377"/>
      <c r="L212" s="377"/>
      <c r="M212" s="377"/>
      <c r="N212" s="377"/>
    </row>
    <row r="213" spans="1:14" ht="15.75">
      <c r="A213" s="377"/>
      <c r="B213" s="392"/>
      <c r="C213" s="393"/>
      <c r="D213" s="393"/>
      <c r="E213" s="393"/>
      <c r="F213" s="393"/>
      <c r="G213" s="393"/>
      <c r="H213" s="393"/>
      <c r="I213" s="377"/>
      <c r="J213" s="377"/>
    </row>
    <row r="214" spans="1:14" s="390" customFormat="1" ht="38.25" customHeight="1">
      <c r="A214" s="387"/>
      <c r="B214" s="388"/>
      <c r="C214" s="387" t="s">
        <v>1685</v>
      </c>
      <c r="D214" s="387"/>
      <c r="E214" s="387">
        <v>787.4</v>
      </c>
      <c r="F214" s="387"/>
      <c r="G214" s="387"/>
      <c r="H214" s="387"/>
      <c r="I214" s="387"/>
      <c r="J214" s="387"/>
    </row>
    <row r="215" spans="1:14" ht="15.75">
      <c r="A215" s="377"/>
      <c r="B215" s="392"/>
      <c r="C215" s="393"/>
      <c r="D215" s="393"/>
      <c r="E215" s="393"/>
      <c r="F215" s="393"/>
      <c r="G215" s="393"/>
      <c r="H215" s="393"/>
      <c r="I215" s="377"/>
      <c r="J215" s="377"/>
    </row>
    <row r="216" spans="1:14" ht="15.75">
      <c r="A216" s="377"/>
      <c r="B216" s="392"/>
      <c r="C216" s="393"/>
      <c r="D216" s="393"/>
      <c r="E216" s="393"/>
      <c r="F216" s="393"/>
      <c r="G216" s="393"/>
      <c r="H216" s="393"/>
      <c r="I216" s="377"/>
      <c r="J216" s="377"/>
    </row>
    <row r="217" spans="1:14" ht="15.75">
      <c r="A217" s="377"/>
      <c r="B217" s="392"/>
      <c r="C217" s="393"/>
      <c r="D217" s="393"/>
      <c r="E217" s="393"/>
      <c r="F217" s="393"/>
      <c r="G217" s="393"/>
      <c r="H217" s="393"/>
      <c r="I217" s="377"/>
      <c r="J217" s="377"/>
    </row>
    <row r="218" spans="1:14" ht="15.75">
      <c r="A218" s="377"/>
      <c r="B218" s="392"/>
      <c r="C218" s="393"/>
      <c r="D218" s="393"/>
      <c r="E218" s="393"/>
      <c r="F218" s="393"/>
      <c r="G218" s="393"/>
      <c r="H218" s="393"/>
      <c r="I218" s="377"/>
      <c r="J218" s="377"/>
    </row>
    <row r="219" spans="1:14" ht="15.75">
      <c r="A219" s="377"/>
      <c r="B219" s="392"/>
      <c r="C219" s="393"/>
      <c r="D219" s="393"/>
      <c r="E219" s="393"/>
      <c r="F219" s="393"/>
      <c r="G219" s="393"/>
      <c r="H219" s="393"/>
      <c r="I219" s="377"/>
      <c r="J219" s="377"/>
    </row>
    <row r="220" spans="1:14" ht="15.75">
      <c r="A220" s="377"/>
      <c r="B220" s="392"/>
      <c r="C220" s="393"/>
      <c r="D220" s="393"/>
      <c r="E220" s="393"/>
      <c r="F220" s="393"/>
      <c r="G220" s="393"/>
      <c r="H220" s="393"/>
      <c r="I220" s="377"/>
      <c r="J220" s="377"/>
    </row>
    <row r="221" spans="1:14" ht="15.75">
      <c r="A221" s="377"/>
      <c r="B221" s="392"/>
      <c r="C221" s="393"/>
      <c r="D221" s="393"/>
      <c r="E221" s="393"/>
      <c r="F221" s="393"/>
      <c r="G221" s="393"/>
      <c r="H221" s="393"/>
      <c r="I221" s="377"/>
      <c r="J221" s="377"/>
    </row>
    <row r="222" spans="1:14" ht="15.75">
      <c r="A222" s="377"/>
      <c r="B222" s="392"/>
      <c r="C222" s="393"/>
      <c r="D222" s="393"/>
      <c r="E222" s="393"/>
      <c r="F222" s="393"/>
      <c r="G222" s="393"/>
      <c r="H222" s="393"/>
      <c r="I222" s="377"/>
      <c r="J222" s="377"/>
    </row>
    <row r="223" spans="1:14" ht="15.75">
      <c r="A223" s="377"/>
      <c r="B223" s="392"/>
      <c r="C223" s="393"/>
      <c r="D223" s="393"/>
      <c r="E223" s="393"/>
      <c r="F223" s="393"/>
      <c r="G223" s="393"/>
      <c r="H223" s="393"/>
      <c r="I223" s="377"/>
      <c r="J223" s="377"/>
    </row>
    <row r="224" spans="1:14" ht="15.75">
      <c r="A224" s="377"/>
      <c r="B224" s="392"/>
      <c r="C224" s="393"/>
      <c r="D224" s="393"/>
      <c r="E224" s="393"/>
      <c r="F224" s="393"/>
      <c r="G224" s="393"/>
      <c r="H224" s="393"/>
      <c r="I224" s="377"/>
      <c r="J224" s="377"/>
    </row>
    <row r="225" spans="1:10" ht="15.75">
      <c r="A225" s="377"/>
      <c r="B225" s="392"/>
      <c r="C225" s="393"/>
      <c r="D225" s="393"/>
      <c r="E225" s="393"/>
      <c r="F225" s="393"/>
      <c r="G225" s="393"/>
      <c r="H225" s="393"/>
      <c r="I225" s="377"/>
      <c r="J225" s="377"/>
    </row>
    <row r="226" spans="1:10" ht="15.75">
      <c r="A226" s="377"/>
      <c r="B226" s="392"/>
      <c r="C226" s="393"/>
      <c r="D226" s="393"/>
      <c r="E226" s="393"/>
      <c r="F226" s="393"/>
      <c r="G226" s="393"/>
      <c r="H226" s="393"/>
      <c r="I226" s="377"/>
      <c r="J226" s="377"/>
    </row>
    <row r="227" spans="1:10" ht="15.75">
      <c r="A227" s="377"/>
      <c r="B227" s="392"/>
      <c r="C227" s="393"/>
      <c r="D227" s="393"/>
      <c r="E227" s="393"/>
      <c r="F227" s="393"/>
      <c r="G227" s="393"/>
      <c r="H227" s="393"/>
      <c r="I227" s="377"/>
      <c r="J227" s="377"/>
    </row>
    <row r="228" spans="1:10" ht="15.75">
      <c r="A228" s="377"/>
      <c r="B228" s="392"/>
      <c r="C228" s="393"/>
      <c r="D228" s="393"/>
      <c r="E228" s="393"/>
      <c r="F228" s="393"/>
      <c r="G228" s="393"/>
      <c r="H228" s="393"/>
      <c r="I228" s="377"/>
      <c r="J228" s="377"/>
    </row>
    <row r="229" spans="1:10" ht="15.75">
      <c r="A229" s="377"/>
      <c r="B229" s="392"/>
      <c r="C229" s="393"/>
      <c r="D229" s="393"/>
      <c r="E229" s="393"/>
      <c r="F229" s="393"/>
      <c r="G229" s="393"/>
      <c r="H229" s="393"/>
      <c r="I229" s="377"/>
      <c r="J229" s="377"/>
    </row>
    <row r="230" spans="1:10" ht="15.75">
      <c r="A230" s="377"/>
      <c r="B230" s="392"/>
      <c r="C230" s="393"/>
      <c r="D230" s="393"/>
      <c r="E230" s="393"/>
      <c r="F230" s="393"/>
      <c r="G230" s="393"/>
      <c r="H230" s="393"/>
      <c r="I230" s="377"/>
      <c r="J230" s="377"/>
    </row>
    <row r="231" spans="1:10" ht="15.75">
      <c r="A231" s="377"/>
      <c r="B231" s="392"/>
      <c r="C231" s="393"/>
      <c r="D231" s="393"/>
      <c r="E231" s="393"/>
      <c r="F231" s="393"/>
      <c r="G231" s="393"/>
      <c r="H231" s="393"/>
      <c r="I231" s="377"/>
      <c r="J231" s="377"/>
    </row>
    <row r="232" spans="1:10" ht="15.75">
      <c r="A232" s="377"/>
      <c r="B232" s="392"/>
      <c r="C232" s="393"/>
      <c r="D232" s="393"/>
      <c r="E232" s="393"/>
      <c r="F232" s="393"/>
      <c r="G232" s="393"/>
      <c r="H232" s="393"/>
      <c r="I232" s="377"/>
      <c r="J232" s="377"/>
    </row>
    <row r="233" spans="1:10" ht="15.75">
      <c r="A233" s="377"/>
      <c r="B233" s="392"/>
      <c r="C233" s="393"/>
      <c r="D233" s="393"/>
      <c r="E233" s="393"/>
      <c r="F233" s="393"/>
      <c r="G233" s="393"/>
      <c r="H233" s="393"/>
      <c r="I233" s="377"/>
      <c r="J233" s="377"/>
    </row>
    <row r="234" spans="1:10" ht="15.75">
      <c r="A234" s="377"/>
      <c r="B234" s="392"/>
      <c r="C234" s="393"/>
      <c r="D234" s="393"/>
      <c r="E234" s="393"/>
      <c r="F234" s="393"/>
      <c r="G234" s="393"/>
      <c r="H234" s="393"/>
      <c r="I234" s="377"/>
      <c r="J234" s="377"/>
    </row>
    <row r="235" spans="1:10" ht="15.75">
      <c r="A235" s="377"/>
      <c r="B235" s="392"/>
      <c r="C235" s="393"/>
      <c r="D235" s="393"/>
      <c r="E235" s="393"/>
      <c r="F235" s="393"/>
      <c r="G235" s="393"/>
      <c r="H235" s="393"/>
      <c r="I235" s="377"/>
      <c r="J235" s="377"/>
    </row>
    <row r="236" spans="1:10" ht="15.75">
      <c r="A236" s="377"/>
      <c r="B236" s="392"/>
      <c r="C236" s="393"/>
      <c r="D236" s="393"/>
      <c r="E236" s="393"/>
      <c r="F236" s="393"/>
      <c r="G236" s="393"/>
      <c r="H236" s="393"/>
      <c r="I236" s="377"/>
      <c r="J236" s="377"/>
    </row>
    <row r="237" spans="1:10" ht="15.75">
      <c r="A237" s="377"/>
      <c r="B237" s="392"/>
      <c r="C237" s="393"/>
      <c r="D237" s="393"/>
      <c r="E237" s="393"/>
      <c r="F237" s="393"/>
      <c r="G237" s="393"/>
      <c r="H237" s="393"/>
      <c r="I237" s="377"/>
      <c r="J237" s="377"/>
    </row>
    <row r="238" spans="1:10" ht="15.75">
      <c r="A238" s="377"/>
      <c r="B238" s="392"/>
      <c r="C238" s="393"/>
      <c r="D238" s="393"/>
      <c r="E238" s="393"/>
      <c r="F238" s="393"/>
      <c r="G238" s="393"/>
      <c r="H238" s="393"/>
      <c r="I238" s="377"/>
      <c r="J238" s="377"/>
    </row>
    <row r="239" spans="1:10" ht="15.75">
      <c r="A239" s="377"/>
      <c r="B239" s="392"/>
      <c r="C239" s="393"/>
      <c r="D239" s="393"/>
      <c r="E239" s="393"/>
      <c r="F239" s="393"/>
      <c r="G239" s="393"/>
      <c r="H239" s="393"/>
      <c r="I239" s="377"/>
      <c r="J239" s="377"/>
    </row>
    <row r="240" spans="1:10" ht="15.75">
      <c r="A240" s="377"/>
      <c r="B240" s="392"/>
      <c r="C240" s="393"/>
      <c r="D240" s="393"/>
      <c r="E240" s="393"/>
      <c r="F240" s="393"/>
      <c r="G240" s="393"/>
      <c r="H240" s="393"/>
      <c r="I240" s="377"/>
      <c r="J240" s="377"/>
    </row>
    <row r="241" spans="1:10" ht="15.75">
      <c r="A241" s="377"/>
      <c r="B241" s="392"/>
      <c r="C241" s="393"/>
      <c r="D241" s="393"/>
      <c r="E241" s="393"/>
      <c r="F241" s="393"/>
      <c r="G241" s="393"/>
      <c r="H241" s="393"/>
      <c r="I241" s="377"/>
      <c r="J241" s="377"/>
    </row>
    <row r="242" spans="1:10" ht="15.75">
      <c r="A242" s="377"/>
      <c r="B242" s="392"/>
      <c r="C242" s="393"/>
      <c r="D242" s="393"/>
      <c r="E242" s="393"/>
      <c r="F242" s="393"/>
      <c r="G242" s="393"/>
      <c r="H242" s="393"/>
      <c r="I242" s="377"/>
      <c r="J242" s="377"/>
    </row>
    <row r="243" spans="1:10" ht="15.75">
      <c r="A243" s="377"/>
      <c r="B243" s="392"/>
      <c r="C243" s="393"/>
      <c r="D243" s="393"/>
      <c r="E243" s="393"/>
      <c r="F243" s="393"/>
      <c r="G243" s="393"/>
      <c r="H243" s="393"/>
      <c r="I243" s="377"/>
      <c r="J243" s="377"/>
    </row>
    <row r="244" spans="1:10" ht="15.75">
      <c r="A244" s="377"/>
      <c r="B244" s="392"/>
      <c r="C244" s="393"/>
      <c r="D244" s="393"/>
      <c r="E244" s="393"/>
      <c r="F244" s="393"/>
      <c r="G244" s="393"/>
      <c r="H244" s="393"/>
      <c r="I244" s="377"/>
      <c r="J244" s="377"/>
    </row>
    <row r="245" spans="1:10" ht="15.75">
      <c r="A245" s="377"/>
      <c r="B245" s="392"/>
      <c r="C245" s="393"/>
      <c r="D245" s="393"/>
      <c r="E245" s="393"/>
      <c r="F245" s="393"/>
      <c r="G245" s="393"/>
      <c r="H245" s="393"/>
      <c r="I245" s="377"/>
      <c r="J245" s="377"/>
    </row>
    <row r="246" spans="1:10" ht="15.75">
      <c r="A246" s="377"/>
      <c r="B246" s="392"/>
      <c r="C246" s="393"/>
      <c r="D246" s="393"/>
      <c r="E246" s="393"/>
      <c r="F246" s="393"/>
      <c r="G246" s="393"/>
      <c r="H246" s="393"/>
      <c r="I246" s="377"/>
      <c r="J246" s="377"/>
    </row>
    <row r="247" spans="1:10" ht="15.75">
      <c r="A247" s="377"/>
      <c r="B247" s="392"/>
      <c r="C247" s="393"/>
      <c r="D247" s="393"/>
      <c r="E247" s="393"/>
      <c r="F247" s="393"/>
      <c r="G247" s="393"/>
      <c r="H247" s="393"/>
      <c r="I247" s="377"/>
      <c r="J247" s="377"/>
    </row>
    <row r="248" spans="1:10" ht="15.75">
      <c r="A248" s="377"/>
      <c r="B248" s="392"/>
      <c r="C248" s="393"/>
      <c r="D248" s="393"/>
      <c r="E248" s="393"/>
      <c r="F248" s="393"/>
      <c r="G248" s="393"/>
      <c r="H248" s="393"/>
      <c r="I248" s="377"/>
      <c r="J248" s="377"/>
    </row>
    <row r="249" spans="1:10" ht="15.75">
      <c r="A249" s="377"/>
      <c r="B249" s="392"/>
      <c r="C249" s="393"/>
      <c r="D249" s="393"/>
      <c r="E249" s="393"/>
      <c r="F249" s="393"/>
      <c r="G249" s="393"/>
      <c r="H249" s="393"/>
      <c r="I249" s="377"/>
      <c r="J249" s="377"/>
    </row>
    <row r="250" spans="1:10" ht="15.75">
      <c r="A250" s="377"/>
      <c r="B250" s="392"/>
      <c r="C250" s="393"/>
      <c r="D250" s="393"/>
      <c r="E250" s="393"/>
      <c r="F250" s="393"/>
      <c r="G250" s="393"/>
      <c r="H250" s="393"/>
      <c r="I250" s="377"/>
      <c r="J250" s="377"/>
    </row>
    <row r="251" spans="1:10" ht="15.75">
      <c r="A251" s="377"/>
      <c r="B251" s="392"/>
      <c r="C251" s="393"/>
      <c r="D251" s="393"/>
      <c r="E251" s="393"/>
      <c r="F251" s="393"/>
      <c r="G251" s="393"/>
      <c r="H251" s="393"/>
      <c r="I251" s="377"/>
      <c r="J251" s="377"/>
    </row>
    <row r="252" spans="1:10" ht="15.75">
      <c r="A252" s="377"/>
      <c r="B252" s="392"/>
      <c r="C252" s="393"/>
      <c r="D252" s="393"/>
      <c r="E252" s="393"/>
      <c r="F252" s="393"/>
      <c r="G252" s="393"/>
      <c r="H252" s="393"/>
      <c r="I252" s="377"/>
      <c r="J252" s="377"/>
    </row>
    <row r="253" spans="1:10" ht="15.75">
      <c r="A253" s="377"/>
      <c r="B253" s="392"/>
      <c r="C253" s="393"/>
      <c r="D253" s="393"/>
      <c r="E253" s="393"/>
      <c r="F253" s="393"/>
      <c r="G253" s="393"/>
      <c r="H253" s="393"/>
      <c r="I253" s="377"/>
      <c r="J253" s="377"/>
    </row>
    <row r="254" spans="1:10" ht="15.75">
      <c r="A254" s="377"/>
      <c r="B254" s="392"/>
      <c r="C254" s="393"/>
      <c r="D254" s="393"/>
      <c r="E254" s="393"/>
      <c r="F254" s="393"/>
      <c r="G254" s="393"/>
      <c r="H254" s="393"/>
      <c r="I254" s="377"/>
      <c r="J254" s="377"/>
    </row>
    <row r="255" spans="1:10" ht="15.75">
      <c r="A255" s="377"/>
      <c r="B255" s="392"/>
      <c r="C255" s="393"/>
      <c r="D255" s="393"/>
      <c r="E255" s="393"/>
      <c r="F255" s="393"/>
      <c r="G255" s="393"/>
      <c r="H255" s="393"/>
      <c r="I255" s="377"/>
      <c r="J255" s="377"/>
    </row>
    <row r="256" spans="1:10" ht="15.75">
      <c r="A256" s="377"/>
      <c r="B256" s="392"/>
      <c r="C256" s="393"/>
      <c r="D256" s="393"/>
      <c r="E256" s="393"/>
      <c r="F256" s="393"/>
      <c r="G256" s="393"/>
      <c r="H256" s="393"/>
      <c r="I256" s="377"/>
      <c r="J256" s="377"/>
    </row>
    <row r="257" spans="1:10" ht="15.75">
      <c r="A257" s="377"/>
      <c r="B257" s="392"/>
      <c r="C257" s="393"/>
      <c r="D257" s="393"/>
      <c r="E257" s="393"/>
      <c r="F257" s="393"/>
      <c r="G257" s="393"/>
      <c r="H257" s="393"/>
      <c r="I257" s="377"/>
      <c r="J257" s="377"/>
    </row>
    <row r="258" spans="1:10" ht="15.75">
      <c r="A258" s="377"/>
      <c r="B258" s="392"/>
      <c r="C258" s="393"/>
      <c r="D258" s="393"/>
      <c r="E258" s="393"/>
      <c r="F258" s="393"/>
      <c r="G258" s="393"/>
      <c r="H258" s="393"/>
      <c r="I258" s="377"/>
      <c r="J258" s="377"/>
    </row>
    <row r="259" spans="1:10" ht="15.75">
      <c r="A259" s="377"/>
      <c r="B259" s="392"/>
      <c r="C259" s="393"/>
      <c r="D259" s="393"/>
      <c r="E259" s="393"/>
      <c r="F259" s="393"/>
      <c r="G259" s="393"/>
      <c r="H259" s="393"/>
      <c r="I259" s="377"/>
      <c r="J259" s="377"/>
    </row>
    <row r="260" spans="1:10" ht="15.75">
      <c r="A260" s="377"/>
      <c r="B260" s="392"/>
      <c r="C260" s="393"/>
      <c r="D260" s="393"/>
      <c r="E260" s="393"/>
      <c r="F260" s="393"/>
      <c r="G260" s="393"/>
      <c r="H260" s="393"/>
      <c r="I260" s="377"/>
      <c r="J260" s="377"/>
    </row>
    <row r="261" spans="1:10" ht="15.75">
      <c r="A261" s="377"/>
      <c r="B261" s="392"/>
      <c r="C261" s="393"/>
      <c r="D261" s="393"/>
      <c r="E261" s="393"/>
      <c r="F261" s="393"/>
      <c r="G261" s="393"/>
      <c r="H261" s="393"/>
      <c r="I261" s="377"/>
      <c r="J261" s="377"/>
    </row>
    <row r="262" spans="1:10" ht="15.75">
      <c r="A262" s="377"/>
      <c r="B262" s="392"/>
      <c r="C262" s="393"/>
      <c r="D262" s="393"/>
      <c r="E262" s="393"/>
      <c r="F262" s="393"/>
      <c r="G262" s="393"/>
      <c r="H262" s="393"/>
      <c r="I262" s="377"/>
      <c r="J262" s="377"/>
    </row>
    <row r="263" spans="1:10" ht="15.75">
      <c r="A263" s="377"/>
      <c r="B263" s="392"/>
      <c r="C263" s="393"/>
      <c r="D263" s="393"/>
      <c r="E263" s="393"/>
      <c r="F263" s="393"/>
      <c r="G263" s="393"/>
      <c r="H263" s="393"/>
      <c r="I263" s="377"/>
      <c r="J263" s="377"/>
    </row>
    <row r="264" spans="1:10" ht="15.75">
      <c r="A264" s="377"/>
      <c r="B264" s="392"/>
      <c r="C264" s="393"/>
      <c r="D264" s="393"/>
      <c r="E264" s="393"/>
      <c r="F264" s="393"/>
      <c r="G264" s="393"/>
      <c r="H264" s="393"/>
      <c r="I264" s="377"/>
      <c r="J264" s="377"/>
    </row>
    <row r="265" spans="1:10" ht="15.75">
      <c r="A265" s="377"/>
      <c r="B265" s="392"/>
      <c r="C265" s="393"/>
      <c r="D265" s="393"/>
      <c r="E265" s="393"/>
      <c r="F265" s="393"/>
      <c r="G265" s="393"/>
      <c r="H265" s="393"/>
      <c r="I265" s="377"/>
      <c r="J265" s="377"/>
    </row>
    <row r="266" spans="1:10" ht="15.75">
      <c r="A266" s="377"/>
      <c r="B266" s="392"/>
      <c r="C266" s="393"/>
      <c r="D266" s="393"/>
      <c r="E266" s="393"/>
      <c r="F266" s="393"/>
      <c r="G266" s="393"/>
      <c r="H266" s="393"/>
      <c r="I266" s="377"/>
      <c r="J266" s="377"/>
    </row>
    <row r="267" spans="1:10" ht="15.75">
      <c r="A267" s="377"/>
      <c r="B267" s="392"/>
      <c r="C267" s="393"/>
      <c r="D267" s="393"/>
      <c r="E267" s="393"/>
      <c r="F267" s="393"/>
      <c r="G267" s="393"/>
      <c r="H267" s="393"/>
      <c r="I267" s="377"/>
      <c r="J267" s="377"/>
    </row>
    <row r="268" spans="1:10" ht="15.75">
      <c r="A268" s="377"/>
      <c r="B268" s="392"/>
      <c r="C268" s="393"/>
      <c r="D268" s="393"/>
      <c r="E268" s="393"/>
      <c r="F268" s="393"/>
      <c r="G268" s="393"/>
      <c r="H268" s="393"/>
      <c r="I268" s="377"/>
      <c r="J268" s="377"/>
    </row>
    <row r="269" spans="1:10" ht="15.75">
      <c r="A269" s="377"/>
      <c r="B269" s="392"/>
      <c r="C269" s="393"/>
      <c r="D269" s="393"/>
      <c r="E269" s="393"/>
      <c r="F269" s="393"/>
      <c r="G269" s="393"/>
      <c r="H269" s="393"/>
      <c r="I269" s="377"/>
      <c r="J269" s="377"/>
    </row>
    <row r="270" spans="1:10" ht="15.75">
      <c r="A270" s="377"/>
      <c r="B270" s="392"/>
      <c r="C270" s="393"/>
      <c r="D270" s="393"/>
      <c r="E270" s="393"/>
      <c r="F270" s="393"/>
      <c r="G270" s="393"/>
      <c r="H270" s="393"/>
      <c r="I270" s="377"/>
      <c r="J270" s="377"/>
    </row>
    <row r="271" spans="1:10" ht="15.75">
      <c r="A271" s="377"/>
      <c r="B271" s="392"/>
      <c r="C271" s="393"/>
      <c r="D271" s="393"/>
      <c r="E271" s="393"/>
      <c r="F271" s="393"/>
      <c r="G271" s="393"/>
      <c r="H271" s="393"/>
      <c r="I271" s="377"/>
      <c r="J271" s="377"/>
    </row>
    <row r="272" spans="1:10" ht="15.75">
      <c r="A272" s="377"/>
      <c r="B272" s="392"/>
      <c r="C272" s="393"/>
      <c r="D272" s="393"/>
      <c r="E272" s="393"/>
      <c r="F272" s="393"/>
      <c r="G272" s="393"/>
      <c r="H272" s="393"/>
      <c r="I272" s="377"/>
      <c r="J272" s="377"/>
    </row>
    <row r="273" spans="1:10" ht="15.75">
      <c r="A273" s="377"/>
      <c r="B273" s="392"/>
      <c r="C273" s="393"/>
      <c r="D273" s="393"/>
      <c r="E273" s="393"/>
      <c r="F273" s="393"/>
      <c r="G273" s="393"/>
      <c r="H273" s="393"/>
      <c r="I273" s="377"/>
      <c r="J273" s="377"/>
    </row>
    <row r="274" spans="1:10" ht="15.75">
      <c r="A274" s="377"/>
      <c r="B274" s="392"/>
      <c r="C274" s="393"/>
      <c r="D274" s="393"/>
      <c r="E274" s="393"/>
      <c r="F274" s="393"/>
      <c r="G274" s="393"/>
      <c r="H274" s="393"/>
      <c r="I274" s="377"/>
      <c r="J274" s="377"/>
    </row>
    <row r="275" spans="1:10" ht="15.75">
      <c r="A275" s="377"/>
      <c r="B275" s="392"/>
      <c r="C275" s="393"/>
      <c r="D275" s="393"/>
      <c r="E275" s="393"/>
      <c r="F275" s="393"/>
      <c r="G275" s="393"/>
      <c r="H275" s="393"/>
      <c r="I275" s="377"/>
      <c r="J275" s="377"/>
    </row>
    <row r="276" spans="1:10" ht="15.75">
      <c r="A276" s="377"/>
      <c r="B276" s="392"/>
      <c r="C276" s="393"/>
      <c r="D276" s="393"/>
      <c r="E276" s="393"/>
      <c r="F276" s="393"/>
      <c r="G276" s="393"/>
      <c r="H276" s="393"/>
      <c r="I276" s="377"/>
      <c r="J276" s="377"/>
    </row>
    <row r="277" spans="1:10" ht="15.75">
      <c r="A277" s="377"/>
      <c r="B277" s="392"/>
      <c r="C277" s="393"/>
      <c r="D277" s="393"/>
      <c r="E277" s="393"/>
      <c r="F277" s="393"/>
      <c r="G277" s="393"/>
      <c r="H277" s="393"/>
      <c r="I277" s="377"/>
      <c r="J277" s="377"/>
    </row>
    <row r="278" spans="1:10" ht="15.75">
      <c r="A278" s="377"/>
      <c r="B278" s="392"/>
      <c r="C278" s="393"/>
      <c r="D278" s="393"/>
      <c r="E278" s="393"/>
      <c r="F278" s="393"/>
      <c r="G278" s="393"/>
      <c r="H278" s="393"/>
      <c r="I278" s="377"/>
      <c r="J278" s="377"/>
    </row>
    <row r="279" spans="1:10" ht="15.75">
      <c r="A279" s="377"/>
      <c r="B279" s="392"/>
      <c r="C279" s="393"/>
      <c r="D279" s="393"/>
      <c r="E279" s="393"/>
      <c r="F279" s="393"/>
      <c r="G279" s="393"/>
      <c r="H279" s="393"/>
      <c r="I279" s="377"/>
      <c r="J279" s="377"/>
    </row>
    <row r="280" spans="1:10" ht="15.75">
      <c r="A280" s="377"/>
      <c r="B280" s="392"/>
      <c r="C280" s="393"/>
      <c r="D280" s="393"/>
      <c r="E280" s="393"/>
      <c r="F280" s="393"/>
      <c r="G280" s="393"/>
      <c r="H280" s="393"/>
      <c r="I280" s="377"/>
      <c r="J280" s="377"/>
    </row>
    <row r="281" spans="1:10" ht="15.75">
      <c r="A281" s="377"/>
      <c r="B281" s="392"/>
      <c r="C281" s="393"/>
      <c r="D281" s="393"/>
      <c r="E281" s="393"/>
      <c r="F281" s="393"/>
      <c r="G281" s="393"/>
      <c r="H281" s="393"/>
      <c r="I281" s="377"/>
      <c r="J281" s="377"/>
    </row>
    <row r="282" spans="1:10" ht="15.75">
      <c r="A282" s="377"/>
      <c r="B282" s="392"/>
      <c r="C282" s="393"/>
      <c r="D282" s="393"/>
      <c r="E282" s="393"/>
      <c r="F282" s="393"/>
      <c r="G282" s="393"/>
      <c r="H282" s="393"/>
      <c r="I282" s="377"/>
      <c r="J282" s="377"/>
    </row>
    <row r="283" spans="1:10" ht="15.75">
      <c r="A283" s="377"/>
      <c r="B283" s="392"/>
      <c r="C283" s="393"/>
      <c r="D283" s="393"/>
      <c r="E283" s="393"/>
      <c r="F283" s="393"/>
      <c r="G283" s="393"/>
      <c r="H283" s="393"/>
      <c r="I283" s="377"/>
      <c r="J283" s="377"/>
    </row>
    <row r="284" spans="1:10" ht="15.75">
      <c r="A284" s="377"/>
      <c r="B284" s="392"/>
      <c r="C284" s="393"/>
      <c r="D284" s="393"/>
      <c r="E284" s="393"/>
      <c r="F284" s="393"/>
      <c r="G284" s="393"/>
      <c r="H284" s="393"/>
      <c r="I284" s="377"/>
      <c r="J284" s="377"/>
    </row>
    <row r="285" spans="1:10" ht="15.75">
      <c r="A285" s="377"/>
      <c r="B285" s="392"/>
      <c r="C285" s="393"/>
      <c r="D285" s="393"/>
      <c r="E285" s="393"/>
      <c r="F285" s="393"/>
      <c r="G285" s="393"/>
      <c r="H285" s="393"/>
      <c r="I285" s="377"/>
      <c r="J285" s="377"/>
    </row>
    <row r="286" spans="1:10" ht="15.75">
      <c r="A286" s="377"/>
      <c r="B286" s="392"/>
      <c r="C286" s="393"/>
      <c r="D286" s="393"/>
      <c r="E286" s="393"/>
      <c r="F286" s="393"/>
      <c r="G286" s="393"/>
      <c r="H286" s="393"/>
      <c r="I286" s="377"/>
      <c r="J286" s="377"/>
    </row>
    <row r="287" spans="1:10" ht="15.75">
      <c r="A287" s="377"/>
      <c r="B287" s="392"/>
      <c r="C287" s="393"/>
      <c r="D287" s="393"/>
      <c r="E287" s="393"/>
      <c r="F287" s="393"/>
      <c r="G287" s="393"/>
      <c r="H287" s="393"/>
      <c r="I287" s="377"/>
      <c r="J287" s="377"/>
    </row>
    <row r="288" spans="1:10" ht="15.75">
      <c r="A288" s="377"/>
      <c r="B288" s="392"/>
      <c r="C288" s="393"/>
      <c r="D288" s="393"/>
      <c r="E288" s="393"/>
      <c r="F288" s="393"/>
      <c r="G288" s="393"/>
      <c r="H288" s="393"/>
      <c r="I288" s="377"/>
      <c r="J288" s="377"/>
    </row>
    <row r="289" spans="1:10" ht="15.75">
      <c r="A289" s="377"/>
      <c r="B289" s="392"/>
      <c r="C289" s="393"/>
      <c r="D289" s="393"/>
      <c r="E289" s="393"/>
      <c r="F289" s="393"/>
      <c r="G289" s="393"/>
      <c r="H289" s="393"/>
      <c r="I289" s="377"/>
      <c r="J289" s="377"/>
    </row>
    <row r="290" spans="1:10" ht="15.75">
      <c r="A290" s="377"/>
      <c r="B290" s="392"/>
      <c r="C290" s="393"/>
      <c r="D290" s="393"/>
      <c r="E290" s="393"/>
      <c r="F290" s="393"/>
      <c r="G290" s="393"/>
      <c r="H290" s="393"/>
      <c r="I290" s="377"/>
      <c r="J290" s="377"/>
    </row>
    <row r="291" spans="1:10" ht="15.75">
      <c r="A291" s="377"/>
      <c r="B291" s="392"/>
      <c r="C291" s="393"/>
      <c r="D291" s="393"/>
      <c r="E291" s="393"/>
      <c r="F291" s="393"/>
      <c r="G291" s="393"/>
      <c r="H291" s="393"/>
      <c r="I291" s="377"/>
      <c r="J291" s="377"/>
    </row>
    <row r="292" spans="1:10" ht="15.75">
      <c r="A292" s="377"/>
      <c r="B292" s="392"/>
      <c r="C292" s="393"/>
      <c r="D292" s="393"/>
      <c r="E292" s="393"/>
      <c r="F292" s="393"/>
      <c r="G292" s="393"/>
      <c r="H292" s="393"/>
      <c r="I292" s="377"/>
      <c r="J292" s="377"/>
    </row>
    <row r="293" spans="1:10" ht="15.75">
      <c r="A293" s="377"/>
      <c r="B293" s="392"/>
      <c r="C293" s="393"/>
      <c r="D293" s="393"/>
      <c r="E293" s="393"/>
      <c r="F293" s="393"/>
      <c r="G293" s="393"/>
      <c r="H293" s="393"/>
      <c r="I293" s="377"/>
      <c r="J293" s="377"/>
    </row>
    <row r="294" spans="1:10" ht="15.75">
      <c r="A294" s="377"/>
      <c r="B294" s="392"/>
      <c r="C294" s="393"/>
      <c r="D294" s="393"/>
      <c r="E294" s="393"/>
      <c r="F294" s="393"/>
      <c r="G294" s="393"/>
      <c r="H294" s="393"/>
      <c r="I294" s="377"/>
      <c r="J294" s="377"/>
    </row>
    <row r="295" spans="1:10" ht="15.75">
      <c r="A295" s="377"/>
      <c r="B295" s="392"/>
      <c r="C295" s="393"/>
      <c r="D295" s="393"/>
      <c r="E295" s="393"/>
      <c r="F295" s="393"/>
      <c r="G295" s="393"/>
      <c r="H295" s="393"/>
      <c r="I295" s="377"/>
      <c r="J295" s="377"/>
    </row>
    <row r="296" spans="1:10" ht="15.75">
      <c r="A296" s="377"/>
      <c r="B296" s="392"/>
      <c r="C296" s="393"/>
      <c r="D296" s="393"/>
      <c r="E296" s="393"/>
      <c r="F296" s="393"/>
      <c r="G296" s="393"/>
      <c r="H296" s="393"/>
      <c r="I296" s="377"/>
      <c r="J296" s="377"/>
    </row>
    <row r="297" spans="1:10" ht="15.75">
      <c r="A297" s="377"/>
      <c r="B297" s="392"/>
      <c r="C297" s="393"/>
      <c r="D297" s="393"/>
      <c r="E297" s="393"/>
      <c r="F297" s="393"/>
      <c r="G297" s="393"/>
      <c r="H297" s="393"/>
      <c r="I297" s="377"/>
      <c r="J297" s="377"/>
    </row>
    <row r="298" spans="1:10" ht="15.75">
      <c r="A298" s="377"/>
      <c r="B298" s="392"/>
      <c r="C298" s="393"/>
      <c r="D298" s="393"/>
      <c r="E298" s="393"/>
      <c r="F298" s="393"/>
      <c r="G298" s="393"/>
      <c r="H298" s="393"/>
      <c r="I298" s="377"/>
      <c r="J298" s="377"/>
    </row>
    <row r="299" spans="1:10" ht="15.75">
      <c r="A299" s="377"/>
      <c r="B299" s="392"/>
      <c r="C299" s="393"/>
      <c r="D299" s="393"/>
      <c r="E299" s="393"/>
      <c r="F299" s="393"/>
      <c r="G299" s="393"/>
      <c r="H299" s="393"/>
      <c r="I299" s="377"/>
      <c r="J299" s="377"/>
    </row>
    <row r="300" spans="1:10" ht="15.75">
      <c r="A300" s="377"/>
      <c r="B300" s="392"/>
      <c r="C300" s="393"/>
      <c r="D300" s="393"/>
      <c r="E300" s="393"/>
      <c r="F300" s="393"/>
      <c r="G300" s="393"/>
      <c r="H300" s="393"/>
      <c r="I300" s="377"/>
      <c r="J300" s="377"/>
    </row>
    <row r="301" spans="1:10" ht="15.75">
      <c r="A301" s="377"/>
      <c r="B301" s="392"/>
      <c r="C301" s="393"/>
      <c r="D301" s="393"/>
      <c r="E301" s="393"/>
      <c r="F301" s="393"/>
      <c r="G301" s="393"/>
      <c r="H301" s="393"/>
      <c r="I301" s="377"/>
      <c r="J301" s="377"/>
    </row>
    <row r="302" spans="1:10" ht="15.75">
      <c r="A302" s="377"/>
      <c r="B302" s="392"/>
      <c r="C302" s="393"/>
      <c r="D302" s="393"/>
      <c r="E302" s="393"/>
      <c r="F302" s="393"/>
      <c r="G302" s="393"/>
      <c r="H302" s="393"/>
      <c r="I302" s="377"/>
      <c r="J302" s="377"/>
    </row>
    <row r="303" spans="1:10" ht="15.75">
      <c r="A303" s="377"/>
      <c r="B303" s="392"/>
      <c r="C303" s="393"/>
      <c r="D303" s="393"/>
      <c r="E303" s="393"/>
      <c r="F303" s="393"/>
      <c r="G303" s="393"/>
      <c r="H303" s="393"/>
      <c r="I303" s="377"/>
      <c r="J303" s="377"/>
    </row>
    <row r="304" spans="1:10" ht="15.75">
      <c r="A304" s="377"/>
      <c r="B304" s="392"/>
      <c r="C304" s="393"/>
      <c r="D304" s="393"/>
      <c r="E304" s="393"/>
      <c r="F304" s="393"/>
      <c r="G304" s="393"/>
      <c r="H304" s="393"/>
      <c r="I304" s="377"/>
      <c r="J304" s="377"/>
    </row>
    <row r="305" spans="1:10" ht="15.75">
      <c r="A305" s="377"/>
      <c r="B305" s="392"/>
      <c r="C305" s="393"/>
      <c r="D305" s="393"/>
      <c r="E305" s="393"/>
      <c r="F305" s="393"/>
      <c r="G305" s="393"/>
      <c r="H305" s="393"/>
      <c r="I305" s="377"/>
      <c r="J305" s="377"/>
    </row>
    <row r="306" spans="1:10" ht="15.75">
      <c r="A306" s="377"/>
      <c r="B306" s="392"/>
      <c r="C306" s="393"/>
      <c r="D306" s="393"/>
      <c r="E306" s="393"/>
      <c r="F306" s="393"/>
      <c r="G306" s="393"/>
      <c r="H306" s="393"/>
      <c r="I306" s="377"/>
      <c r="J306" s="377"/>
    </row>
    <row r="307" spans="1:10" ht="15.75">
      <c r="A307" s="377"/>
      <c r="B307" s="392"/>
      <c r="C307" s="393"/>
      <c r="D307" s="393"/>
      <c r="E307" s="393"/>
      <c r="F307" s="393"/>
      <c r="G307" s="393"/>
      <c r="H307" s="393"/>
      <c r="I307" s="377"/>
      <c r="J307" s="377"/>
    </row>
    <row r="308" spans="1:10" ht="15.75">
      <c r="A308" s="377"/>
      <c r="B308" s="392"/>
      <c r="C308" s="393"/>
      <c r="D308" s="393"/>
      <c r="E308" s="393"/>
      <c r="F308" s="393"/>
      <c r="G308" s="393"/>
      <c r="H308" s="393"/>
      <c r="I308" s="377"/>
      <c r="J308" s="377"/>
    </row>
    <row r="309" spans="1:10" ht="15.75">
      <c r="A309" s="377"/>
      <c r="B309" s="392"/>
      <c r="C309" s="393"/>
      <c r="D309" s="393"/>
      <c r="E309" s="393"/>
      <c r="F309" s="393"/>
      <c r="G309" s="393"/>
      <c r="H309" s="393"/>
      <c r="I309" s="377"/>
      <c r="J309" s="377"/>
    </row>
    <row r="310" spans="1:10" ht="15.75">
      <c r="A310" s="377"/>
      <c r="B310" s="392"/>
      <c r="C310" s="393"/>
      <c r="D310" s="393"/>
      <c r="E310" s="393"/>
      <c r="F310" s="393"/>
      <c r="G310" s="393"/>
      <c r="H310" s="393"/>
      <c r="I310" s="377"/>
      <c r="J310" s="377"/>
    </row>
    <row r="311" spans="1:10" ht="15.75">
      <c r="A311" s="377"/>
      <c r="B311" s="392"/>
      <c r="C311" s="393"/>
      <c r="D311" s="393"/>
      <c r="E311" s="393"/>
      <c r="F311" s="393"/>
      <c r="G311" s="393"/>
      <c r="H311" s="393"/>
      <c r="I311" s="377"/>
      <c r="J311" s="377"/>
    </row>
    <row r="312" spans="1:10" ht="15.75">
      <c r="A312" s="377"/>
      <c r="B312" s="392"/>
      <c r="C312" s="393"/>
      <c r="D312" s="393"/>
      <c r="E312" s="393"/>
      <c r="F312" s="393"/>
      <c r="G312" s="393"/>
      <c r="H312" s="393"/>
      <c r="I312" s="377"/>
      <c r="J312" s="377"/>
    </row>
    <row r="313" spans="1:10" ht="15.75">
      <c r="A313" s="377"/>
      <c r="B313" s="392"/>
      <c r="C313" s="393"/>
      <c r="D313" s="393"/>
      <c r="E313" s="393"/>
      <c r="F313" s="393"/>
      <c r="G313" s="393"/>
      <c r="H313" s="393"/>
      <c r="I313" s="377"/>
      <c r="J313" s="377"/>
    </row>
    <row r="314" spans="1:10" ht="15.75">
      <c r="A314" s="377"/>
      <c r="B314" s="392"/>
      <c r="C314" s="393"/>
      <c r="D314" s="393"/>
      <c r="E314" s="393"/>
      <c r="F314" s="393"/>
      <c r="G314" s="393"/>
      <c r="H314" s="393"/>
      <c r="I314" s="377"/>
      <c r="J314" s="377"/>
    </row>
    <row r="315" spans="1:10" ht="15.75">
      <c r="A315" s="377"/>
      <c r="B315" s="392"/>
      <c r="C315" s="393"/>
      <c r="D315" s="393"/>
      <c r="E315" s="393"/>
      <c r="F315" s="393"/>
      <c r="G315" s="393"/>
      <c r="H315" s="393"/>
      <c r="I315" s="377"/>
      <c r="J315" s="377"/>
    </row>
    <row r="316" spans="1:10" ht="15.75">
      <c r="A316" s="377"/>
      <c r="B316" s="392"/>
      <c r="C316" s="393"/>
      <c r="D316" s="393"/>
      <c r="E316" s="393"/>
      <c r="F316" s="393"/>
      <c r="G316" s="393"/>
      <c r="H316" s="393"/>
      <c r="I316" s="377"/>
      <c r="J316" s="377"/>
    </row>
    <row r="317" spans="1:10" ht="15.75">
      <c r="A317" s="377"/>
      <c r="B317" s="392"/>
      <c r="C317" s="393"/>
      <c r="D317" s="393"/>
      <c r="E317" s="393"/>
      <c r="F317" s="393"/>
      <c r="G317" s="393"/>
      <c r="H317" s="393"/>
      <c r="I317" s="377"/>
      <c r="J317" s="377"/>
    </row>
    <row r="318" spans="1:10" ht="15.75">
      <c r="A318" s="377"/>
      <c r="B318" s="392"/>
      <c r="C318" s="393"/>
      <c r="D318" s="393"/>
      <c r="E318" s="393"/>
      <c r="F318" s="393"/>
      <c r="G318" s="393"/>
      <c r="H318" s="393"/>
      <c r="I318" s="377"/>
      <c r="J318" s="377"/>
    </row>
    <row r="319" spans="1:10" ht="15.75">
      <c r="A319" s="377"/>
      <c r="B319" s="392"/>
      <c r="C319" s="393"/>
      <c r="D319" s="393"/>
      <c r="E319" s="393"/>
      <c r="F319" s="393"/>
      <c r="G319" s="393"/>
      <c r="H319" s="393"/>
      <c r="I319" s="377"/>
      <c r="J319" s="377"/>
    </row>
    <row r="320" spans="1:10" ht="15.75">
      <c r="A320" s="377"/>
      <c r="B320" s="392"/>
      <c r="C320" s="393"/>
      <c r="D320" s="393"/>
      <c r="E320" s="393"/>
      <c r="F320" s="393"/>
      <c r="G320" s="393"/>
      <c r="H320" s="393"/>
      <c r="I320" s="377"/>
      <c r="J320" s="377"/>
    </row>
    <row r="321" spans="1:10" ht="15.75">
      <c r="A321" s="377"/>
      <c r="B321" s="392"/>
      <c r="C321" s="393"/>
      <c r="D321" s="393"/>
      <c r="E321" s="393"/>
      <c r="F321" s="393"/>
      <c r="G321" s="393"/>
      <c r="H321" s="393"/>
      <c r="I321" s="377"/>
      <c r="J321" s="377"/>
    </row>
    <row r="322" spans="1:10" ht="15.75">
      <c r="A322" s="377"/>
      <c r="B322" s="392"/>
      <c r="C322" s="393"/>
      <c r="D322" s="393"/>
      <c r="E322" s="393"/>
      <c r="F322" s="393"/>
      <c r="G322" s="393"/>
      <c r="H322" s="393"/>
      <c r="I322" s="377"/>
      <c r="J322" s="377"/>
    </row>
    <row r="323" spans="1:10" ht="15.75">
      <c r="A323" s="377"/>
      <c r="B323" s="392"/>
      <c r="C323" s="393"/>
      <c r="D323" s="393"/>
      <c r="E323" s="393"/>
      <c r="F323" s="393"/>
      <c r="G323" s="393"/>
      <c r="H323" s="393"/>
      <c r="I323" s="377"/>
      <c r="J323" s="377"/>
    </row>
    <row r="324" spans="1:10" ht="15.75">
      <c r="A324" s="377"/>
      <c r="B324" s="392"/>
      <c r="C324" s="393"/>
      <c r="D324" s="393"/>
      <c r="E324" s="393"/>
      <c r="F324" s="393"/>
      <c r="G324" s="393"/>
      <c r="H324" s="393"/>
      <c r="I324" s="377"/>
      <c r="J324" s="377"/>
    </row>
    <row r="325" spans="1:10" ht="15.75">
      <c r="A325" s="377"/>
      <c r="B325" s="392"/>
      <c r="C325" s="393"/>
      <c r="D325" s="393"/>
      <c r="E325" s="393"/>
      <c r="F325" s="393"/>
      <c r="G325" s="393"/>
      <c r="H325" s="393"/>
      <c r="I325" s="377"/>
      <c r="J325" s="377"/>
    </row>
    <row r="326" spans="1:10" ht="15.75">
      <c r="A326" s="377"/>
      <c r="B326" s="392"/>
      <c r="C326" s="393"/>
      <c r="D326" s="393"/>
      <c r="E326" s="393"/>
      <c r="F326" s="393"/>
      <c r="G326" s="393"/>
      <c r="H326" s="393"/>
      <c r="I326" s="377"/>
      <c r="J326" s="377"/>
    </row>
    <row r="327" spans="1:10" ht="15.75">
      <c r="A327" s="377"/>
      <c r="B327" s="392"/>
      <c r="C327" s="393"/>
      <c r="D327" s="393"/>
      <c r="E327" s="393"/>
      <c r="F327" s="393"/>
      <c r="G327" s="393"/>
      <c r="H327" s="393"/>
      <c r="I327" s="377"/>
      <c r="J327" s="377"/>
    </row>
    <row r="328" spans="1:10" ht="15.75">
      <c r="A328" s="377"/>
      <c r="B328" s="392"/>
      <c r="C328" s="393"/>
      <c r="D328" s="393"/>
      <c r="E328" s="393"/>
      <c r="F328" s="393"/>
      <c r="G328" s="393"/>
      <c r="H328" s="393"/>
      <c r="I328" s="377"/>
      <c r="J328" s="377"/>
    </row>
    <row r="329" spans="1:10" ht="15.75">
      <c r="A329" s="377"/>
      <c r="B329" s="392"/>
      <c r="C329" s="393"/>
      <c r="D329" s="393"/>
      <c r="E329" s="393"/>
      <c r="F329" s="393"/>
      <c r="G329" s="393"/>
      <c r="H329" s="393"/>
      <c r="I329" s="377"/>
      <c r="J329" s="377"/>
    </row>
    <row r="330" spans="1:10" ht="15.75">
      <c r="A330" s="377"/>
      <c r="B330" s="392"/>
      <c r="C330" s="393"/>
      <c r="D330" s="393"/>
      <c r="E330" s="393"/>
      <c r="F330" s="393"/>
      <c r="G330" s="393"/>
      <c r="H330" s="393"/>
      <c r="I330" s="377"/>
      <c r="J330" s="377"/>
    </row>
    <row r="331" spans="1:10" ht="15.75">
      <c r="A331" s="377"/>
      <c r="B331" s="392"/>
      <c r="C331" s="393"/>
      <c r="D331" s="393"/>
      <c r="E331" s="393"/>
      <c r="F331" s="393"/>
      <c r="G331" s="393"/>
      <c r="H331" s="393"/>
      <c r="I331" s="377"/>
      <c r="J331" s="377"/>
    </row>
    <row r="332" spans="1:10" ht="15.75">
      <c r="A332" s="377"/>
      <c r="B332" s="392"/>
      <c r="C332" s="393"/>
      <c r="D332" s="393"/>
      <c r="E332" s="393"/>
      <c r="F332" s="393"/>
      <c r="G332" s="393"/>
      <c r="H332" s="393"/>
      <c r="I332" s="377"/>
      <c r="J332" s="377"/>
    </row>
    <row r="333" spans="1:10" ht="15.75">
      <c r="A333" s="377"/>
      <c r="B333" s="392"/>
      <c r="C333" s="393"/>
      <c r="D333" s="393"/>
      <c r="E333" s="393"/>
      <c r="F333" s="393"/>
      <c r="G333" s="393"/>
      <c r="H333" s="393"/>
      <c r="I333" s="377"/>
      <c r="J333" s="377"/>
    </row>
    <row r="334" spans="1:10" ht="313.5" customHeight="1">
      <c r="A334" s="377"/>
      <c r="B334" s="392"/>
      <c r="C334" s="393"/>
      <c r="D334" s="393"/>
      <c r="E334" s="393"/>
      <c r="F334" s="393"/>
      <c r="G334" s="393"/>
      <c r="H334" s="393"/>
      <c r="I334" s="377"/>
      <c r="J334" s="377"/>
    </row>
    <row r="335" spans="1:10" ht="63" customHeight="1">
      <c r="A335" s="377"/>
      <c r="B335" s="392"/>
      <c r="C335" s="393"/>
      <c r="D335" s="393"/>
      <c r="E335" s="393"/>
      <c r="F335" s="393"/>
      <c r="G335" s="393"/>
      <c r="H335" s="393"/>
      <c r="I335" s="377"/>
      <c r="J335" s="377"/>
    </row>
    <row r="336" spans="1:10" ht="16.5" customHeight="1">
      <c r="A336" s="377"/>
      <c r="B336" s="392"/>
      <c r="C336" s="393"/>
      <c r="D336" s="393"/>
      <c r="E336" s="393"/>
      <c r="F336" s="393"/>
      <c r="G336" s="393"/>
      <c r="H336" s="393"/>
      <c r="I336" s="377"/>
      <c r="J336" s="377"/>
    </row>
    <row r="337" spans="1:10" ht="15.75">
      <c r="A337" s="377"/>
      <c r="B337" s="392"/>
      <c r="C337" s="393"/>
      <c r="D337" s="393"/>
      <c r="E337" s="393"/>
      <c r="F337" s="393"/>
      <c r="G337" s="393"/>
      <c r="H337" s="393"/>
      <c r="I337" s="377"/>
      <c r="J337" s="377"/>
    </row>
    <row r="338" spans="1:10" ht="15.75">
      <c r="A338" s="377"/>
      <c r="B338" s="392"/>
      <c r="C338" s="393"/>
      <c r="D338" s="393"/>
      <c r="E338" s="393"/>
      <c r="F338" s="393"/>
      <c r="G338" s="393"/>
      <c r="H338" s="393"/>
      <c r="I338" s="377"/>
      <c r="J338" s="377"/>
    </row>
    <row r="339" spans="1:10" ht="15.75">
      <c r="A339" s="377"/>
      <c r="B339" s="392"/>
      <c r="C339" s="393"/>
      <c r="D339" s="393"/>
      <c r="E339" s="393"/>
      <c r="F339" s="393"/>
      <c r="G339" s="393"/>
      <c r="H339" s="393"/>
      <c r="I339" s="377"/>
      <c r="J339" s="377"/>
    </row>
    <row r="340" spans="1:10" ht="15.75">
      <c r="A340" s="377"/>
      <c r="B340" s="392"/>
      <c r="C340" s="393"/>
      <c r="D340" s="393"/>
      <c r="E340" s="393"/>
      <c r="F340" s="393"/>
      <c r="G340" s="393"/>
      <c r="H340" s="393"/>
      <c r="I340" s="377"/>
      <c r="J340" s="377"/>
    </row>
    <row r="341" spans="1:10" ht="15.75">
      <c r="A341" s="377"/>
      <c r="B341" s="392"/>
      <c r="C341" s="393"/>
      <c r="D341" s="393"/>
      <c r="E341" s="393"/>
      <c r="F341" s="393"/>
      <c r="G341" s="393"/>
      <c r="H341" s="393"/>
      <c r="I341" s="377"/>
      <c r="J341" s="377"/>
    </row>
    <row r="342" spans="1:10" ht="15.75">
      <c r="A342" s="377"/>
      <c r="B342" s="392"/>
      <c r="C342" s="393"/>
      <c r="D342" s="393"/>
      <c r="E342" s="393"/>
      <c r="F342" s="393"/>
      <c r="G342" s="393"/>
      <c r="H342" s="393"/>
      <c r="I342" s="377"/>
      <c r="J342" s="377"/>
    </row>
    <row r="343" spans="1:10" ht="15.75">
      <c r="A343" s="377"/>
      <c r="B343" s="392"/>
      <c r="C343" s="393"/>
      <c r="D343" s="393"/>
      <c r="E343" s="393"/>
      <c r="F343" s="393"/>
      <c r="G343" s="393"/>
      <c r="H343" s="393"/>
      <c r="I343" s="377"/>
      <c r="J343" s="377"/>
    </row>
    <row r="344" spans="1:10" ht="15.75">
      <c r="A344" s="377"/>
      <c r="B344" s="392"/>
      <c r="C344" s="393"/>
      <c r="D344" s="393"/>
      <c r="E344" s="393"/>
      <c r="F344" s="393"/>
      <c r="G344" s="393"/>
      <c r="H344" s="393"/>
      <c r="I344" s="377"/>
      <c r="J344" s="377"/>
    </row>
    <row r="345" spans="1:10" ht="15.75">
      <c r="A345" s="377"/>
      <c r="B345" s="392"/>
      <c r="C345" s="393"/>
      <c r="D345" s="393"/>
      <c r="E345" s="393"/>
      <c r="F345" s="393"/>
      <c r="G345" s="393"/>
      <c r="H345" s="393"/>
      <c r="I345" s="377"/>
      <c r="J345" s="377"/>
    </row>
    <row r="346" spans="1:10" ht="15.75">
      <c r="A346" s="377"/>
      <c r="B346" s="392"/>
      <c r="C346" s="393"/>
      <c r="D346" s="393"/>
      <c r="E346" s="393"/>
      <c r="F346" s="393"/>
      <c r="G346" s="393"/>
      <c r="H346" s="393"/>
      <c r="I346" s="377"/>
      <c r="J346" s="377"/>
    </row>
    <row r="347" spans="1:10" ht="15.75">
      <c r="A347" s="377"/>
      <c r="B347" s="392"/>
      <c r="C347" s="393"/>
      <c r="D347" s="393"/>
      <c r="E347" s="393"/>
      <c r="F347" s="393"/>
      <c r="G347" s="393"/>
      <c r="H347" s="393"/>
      <c r="I347" s="377"/>
      <c r="J347" s="377"/>
    </row>
    <row r="348" spans="1:10" ht="15.75">
      <c r="A348" s="377"/>
      <c r="B348" s="392"/>
      <c r="C348" s="393"/>
      <c r="D348" s="393"/>
      <c r="E348" s="393"/>
      <c r="F348" s="393"/>
      <c r="G348" s="393"/>
      <c r="H348" s="393"/>
      <c r="I348" s="377"/>
      <c r="J348" s="377"/>
    </row>
    <row r="349" spans="1:10" ht="15.75">
      <c r="A349" s="377"/>
      <c r="B349" s="392"/>
      <c r="C349" s="393"/>
      <c r="D349" s="393"/>
      <c r="E349" s="393"/>
      <c r="F349" s="393"/>
      <c r="G349" s="393"/>
      <c r="H349" s="393"/>
      <c r="I349" s="377"/>
      <c r="J349" s="377"/>
    </row>
    <row r="350" spans="1:10" ht="15.75">
      <c r="A350" s="377"/>
      <c r="B350" s="392"/>
      <c r="C350" s="393"/>
      <c r="D350" s="393"/>
      <c r="E350" s="393"/>
      <c r="F350" s="393"/>
      <c r="G350" s="393"/>
      <c r="H350" s="393"/>
      <c r="I350" s="377"/>
      <c r="J350" s="377"/>
    </row>
    <row r="351" spans="1:10" ht="15.75">
      <c r="A351" s="377"/>
      <c r="B351" s="392"/>
      <c r="C351" s="393"/>
      <c r="D351" s="393"/>
      <c r="E351" s="393"/>
      <c r="F351" s="393"/>
      <c r="G351" s="393"/>
      <c r="H351" s="393"/>
      <c r="I351" s="377"/>
      <c r="J351" s="377"/>
    </row>
    <row r="352" spans="1:10" ht="15.75">
      <c r="A352" s="377"/>
      <c r="B352" s="392"/>
      <c r="C352" s="393"/>
      <c r="D352" s="393"/>
      <c r="E352" s="393"/>
      <c r="F352" s="393"/>
      <c r="G352" s="393"/>
      <c r="H352" s="393"/>
      <c r="I352" s="377"/>
      <c r="J352" s="377"/>
    </row>
    <row r="353" spans="1:10" ht="15.75">
      <c r="A353" s="377"/>
      <c r="B353" s="392"/>
      <c r="C353" s="393"/>
      <c r="D353" s="393"/>
      <c r="E353" s="393"/>
      <c r="F353" s="393"/>
      <c r="G353" s="393"/>
      <c r="H353" s="393"/>
      <c r="I353" s="377"/>
      <c r="J353" s="377"/>
    </row>
    <row r="354" spans="1:10" ht="15.75">
      <c r="A354" s="377"/>
      <c r="B354" s="392"/>
      <c r="C354" s="393"/>
      <c r="D354" s="393"/>
      <c r="E354" s="393"/>
      <c r="F354" s="393"/>
      <c r="G354" s="393"/>
      <c r="H354" s="393"/>
      <c r="I354" s="377"/>
      <c r="J354" s="377"/>
    </row>
    <row r="355" spans="1:10" ht="15.75">
      <c r="A355" s="377"/>
      <c r="B355" s="392"/>
      <c r="C355" s="393"/>
      <c r="D355" s="393"/>
      <c r="E355" s="393"/>
      <c r="F355" s="393"/>
      <c r="G355" s="393"/>
      <c r="H355" s="393"/>
      <c r="I355" s="377"/>
      <c r="J355" s="377"/>
    </row>
    <row r="356" spans="1:10" ht="15.75">
      <c r="A356" s="377"/>
      <c r="B356" s="392"/>
      <c r="C356" s="393"/>
      <c r="D356" s="393"/>
      <c r="E356" s="393"/>
      <c r="F356" s="393"/>
      <c r="G356" s="393"/>
      <c r="H356" s="393"/>
      <c r="I356" s="377"/>
      <c r="J356" s="377"/>
    </row>
    <row r="357" spans="1:10" ht="15.75">
      <c r="A357" s="377"/>
      <c r="B357" s="392"/>
      <c r="C357" s="393"/>
      <c r="D357" s="393"/>
      <c r="E357" s="393"/>
      <c r="F357" s="393"/>
      <c r="G357" s="393"/>
      <c r="H357" s="393"/>
      <c r="I357" s="377"/>
      <c r="J357" s="377"/>
    </row>
    <row r="358" spans="1:10" ht="15.75">
      <c r="A358" s="377"/>
      <c r="B358" s="392"/>
      <c r="C358" s="393"/>
      <c r="D358" s="393"/>
      <c r="E358" s="393"/>
      <c r="F358" s="393"/>
      <c r="G358" s="393"/>
      <c r="H358" s="393"/>
      <c r="I358" s="377"/>
      <c r="J358" s="377"/>
    </row>
    <row r="359" spans="1:10" ht="15.75">
      <c r="A359" s="377"/>
      <c r="B359" s="392"/>
      <c r="C359" s="393"/>
      <c r="D359" s="393"/>
      <c r="E359" s="393"/>
      <c r="F359" s="393"/>
      <c r="G359" s="393"/>
      <c r="H359" s="393"/>
      <c r="I359" s="377"/>
      <c r="J359" s="377"/>
    </row>
    <row r="360" spans="1:10" ht="15.75">
      <c r="A360" s="377"/>
      <c r="B360" s="392"/>
      <c r="C360" s="393"/>
      <c r="D360" s="393"/>
      <c r="E360" s="393"/>
      <c r="F360" s="393"/>
      <c r="G360" s="393"/>
      <c r="H360" s="393"/>
      <c r="I360" s="377"/>
      <c r="J360" s="377"/>
    </row>
    <row r="361" spans="1:10" ht="15.75">
      <c r="A361" s="377"/>
      <c r="B361" s="392"/>
      <c r="C361" s="393"/>
      <c r="D361" s="393"/>
      <c r="E361" s="393"/>
      <c r="F361" s="393"/>
      <c r="G361" s="393"/>
      <c r="H361" s="393"/>
      <c r="I361" s="377"/>
      <c r="J361" s="377"/>
    </row>
    <row r="362" spans="1:10" ht="15.75">
      <c r="A362" s="377"/>
      <c r="B362" s="392"/>
      <c r="C362" s="393"/>
      <c r="D362" s="393"/>
      <c r="E362" s="393"/>
      <c r="F362" s="393"/>
      <c r="G362" s="393"/>
      <c r="H362" s="393"/>
      <c r="I362" s="377"/>
      <c r="J362" s="377"/>
    </row>
    <row r="363" spans="1:10" ht="15.75">
      <c r="A363" s="377"/>
      <c r="B363" s="392"/>
      <c r="C363" s="393"/>
      <c r="D363" s="393"/>
      <c r="E363" s="393"/>
      <c r="F363" s="393"/>
      <c r="G363" s="393"/>
      <c r="H363" s="393"/>
      <c r="I363" s="377"/>
      <c r="J363" s="377"/>
    </row>
    <row r="364" spans="1:10" ht="15.75">
      <c r="A364" s="377"/>
      <c r="B364" s="392"/>
      <c r="C364" s="393"/>
      <c r="D364" s="393"/>
      <c r="E364" s="393"/>
      <c r="F364" s="393"/>
      <c r="G364" s="393"/>
      <c r="H364" s="393"/>
      <c r="I364" s="377"/>
      <c r="J364" s="377"/>
    </row>
    <row r="365" spans="1:10" ht="15.75">
      <c r="A365" s="377"/>
      <c r="B365" s="392"/>
      <c r="C365" s="393"/>
      <c r="D365" s="393"/>
      <c r="E365" s="393"/>
      <c r="F365" s="393"/>
      <c r="G365" s="393"/>
      <c r="H365" s="393"/>
      <c r="I365" s="377"/>
      <c r="J365" s="377"/>
    </row>
    <row r="366" spans="1:10" ht="15.75">
      <c r="A366" s="377"/>
      <c r="B366" s="392"/>
      <c r="C366" s="393"/>
      <c r="D366" s="393"/>
      <c r="E366" s="393"/>
      <c r="F366" s="393"/>
      <c r="G366" s="393"/>
      <c r="H366" s="393"/>
      <c r="I366" s="377"/>
      <c r="J366" s="377"/>
    </row>
    <row r="367" spans="1:10" ht="15.75">
      <c r="A367" s="377"/>
      <c r="B367" s="392"/>
      <c r="C367" s="393"/>
      <c r="D367" s="393"/>
      <c r="E367" s="393"/>
      <c r="F367" s="393"/>
      <c r="G367" s="393"/>
      <c r="H367" s="393"/>
      <c r="I367" s="377"/>
      <c r="J367" s="377"/>
    </row>
    <row r="368" spans="1:10" ht="15.75">
      <c r="A368" s="377"/>
      <c r="B368" s="392"/>
      <c r="C368" s="393"/>
      <c r="D368" s="393"/>
      <c r="E368" s="393"/>
      <c r="F368" s="393"/>
      <c r="G368" s="393"/>
      <c r="H368" s="393"/>
      <c r="I368" s="377"/>
      <c r="J368" s="377"/>
    </row>
    <row r="369" spans="1:10" ht="15.75">
      <c r="A369" s="377"/>
      <c r="B369" s="392"/>
      <c r="C369" s="393"/>
      <c r="D369" s="393"/>
      <c r="E369" s="393"/>
      <c r="F369" s="393"/>
      <c r="G369" s="393"/>
      <c r="H369" s="393"/>
      <c r="I369" s="377"/>
      <c r="J369" s="377"/>
    </row>
    <row r="370" spans="1:10" ht="15.75">
      <c r="A370" s="377"/>
      <c r="B370" s="392"/>
      <c r="C370" s="393"/>
      <c r="D370" s="393"/>
      <c r="E370" s="393"/>
      <c r="F370" s="393"/>
      <c r="G370" s="393"/>
      <c r="H370" s="393"/>
      <c r="I370" s="377"/>
      <c r="J370" s="377"/>
    </row>
    <row r="371" spans="1:10" ht="15.75">
      <c r="A371" s="377"/>
      <c r="B371" s="392"/>
      <c r="C371" s="393"/>
      <c r="D371" s="393"/>
      <c r="E371" s="393"/>
      <c r="F371" s="393"/>
      <c r="G371" s="393"/>
      <c r="H371" s="393"/>
      <c r="I371" s="377"/>
      <c r="J371" s="377"/>
    </row>
    <row r="372" spans="1:10" ht="15.75">
      <c r="A372" s="377"/>
      <c r="B372" s="392"/>
      <c r="C372" s="393"/>
      <c r="D372" s="393"/>
      <c r="E372" s="393"/>
      <c r="F372" s="393"/>
      <c r="G372" s="393"/>
      <c r="H372" s="393"/>
      <c r="I372" s="377"/>
      <c r="J372" s="377"/>
    </row>
    <row r="373" spans="1:10" ht="15.75">
      <c r="A373" s="377"/>
      <c r="B373" s="392"/>
      <c r="C373" s="393"/>
      <c r="D373" s="393"/>
      <c r="E373" s="393"/>
      <c r="F373" s="393"/>
      <c r="G373" s="393"/>
      <c r="H373" s="393"/>
      <c r="I373" s="377"/>
      <c r="J373" s="377"/>
    </row>
    <row r="374" spans="1:10" ht="15.75">
      <c r="A374" s="377"/>
      <c r="B374" s="392"/>
      <c r="C374" s="393"/>
      <c r="D374" s="393"/>
      <c r="E374" s="393"/>
      <c r="F374" s="393"/>
      <c r="G374" s="393"/>
      <c r="H374" s="393"/>
      <c r="I374" s="377"/>
      <c r="J374" s="377"/>
    </row>
    <row r="375" spans="1:10" ht="15.75">
      <c r="A375" s="377"/>
      <c r="B375" s="392"/>
      <c r="C375" s="393"/>
      <c r="D375" s="393"/>
      <c r="E375" s="393"/>
      <c r="F375" s="393"/>
      <c r="G375" s="393"/>
      <c r="H375" s="393"/>
      <c r="I375" s="377"/>
      <c r="J375" s="377"/>
    </row>
    <row r="376" spans="1:10" ht="15.75">
      <c r="A376" s="377"/>
      <c r="B376" s="392"/>
      <c r="C376" s="393"/>
      <c r="D376" s="393"/>
      <c r="E376" s="393"/>
      <c r="F376" s="393"/>
      <c r="G376" s="393"/>
      <c r="H376" s="393"/>
      <c r="I376" s="377"/>
      <c r="J376" s="377"/>
    </row>
    <row r="377" spans="1:10" ht="15.75">
      <c r="A377" s="377"/>
      <c r="B377" s="392"/>
      <c r="C377" s="393"/>
      <c r="D377" s="393"/>
      <c r="E377" s="393"/>
      <c r="F377" s="393"/>
      <c r="G377" s="393"/>
      <c r="H377" s="393"/>
      <c r="I377" s="377"/>
      <c r="J377" s="377"/>
    </row>
    <row r="378" spans="1:10" ht="15.75">
      <c r="A378" s="377"/>
      <c r="B378" s="392"/>
      <c r="C378" s="393"/>
      <c r="D378" s="393"/>
      <c r="E378" s="393"/>
      <c r="F378" s="393"/>
      <c r="G378" s="393"/>
      <c r="H378" s="393"/>
      <c r="I378" s="377"/>
      <c r="J378" s="377"/>
    </row>
    <row r="379" spans="1:10" ht="15.75">
      <c r="A379" s="377"/>
      <c r="B379" s="392"/>
      <c r="C379" s="393"/>
      <c r="D379" s="393"/>
      <c r="E379" s="393"/>
      <c r="F379" s="393"/>
      <c r="G379" s="393"/>
      <c r="H379" s="393"/>
      <c r="I379" s="377"/>
      <c r="J379" s="377"/>
    </row>
    <row r="380" spans="1:10" ht="15.75">
      <c r="A380" s="377"/>
      <c r="B380" s="392"/>
      <c r="C380" s="393"/>
      <c r="D380" s="393"/>
      <c r="E380" s="393"/>
      <c r="F380" s="393"/>
      <c r="G380" s="393"/>
      <c r="H380" s="393"/>
      <c r="I380" s="377"/>
      <c r="J380" s="377"/>
    </row>
    <row r="381" spans="1:10" ht="15.75">
      <c r="A381" s="377"/>
      <c r="B381" s="392"/>
      <c r="C381" s="393"/>
      <c r="D381" s="393"/>
      <c r="E381" s="393"/>
      <c r="F381" s="393"/>
      <c r="G381" s="393"/>
      <c r="H381" s="393"/>
      <c r="I381" s="377"/>
      <c r="J381" s="377"/>
    </row>
    <row r="382" spans="1:10" ht="15.75">
      <c r="A382" s="377"/>
      <c r="B382" s="392"/>
      <c r="C382" s="393"/>
      <c r="D382" s="393"/>
      <c r="E382" s="393"/>
      <c r="F382" s="393"/>
      <c r="G382" s="393"/>
      <c r="H382" s="393"/>
      <c r="I382" s="377"/>
      <c r="J382" s="377"/>
    </row>
    <row r="383" spans="1:10" ht="15.75">
      <c r="A383" s="377"/>
      <c r="B383" s="392"/>
      <c r="C383" s="393"/>
      <c r="D383" s="393"/>
      <c r="E383" s="393"/>
      <c r="F383" s="393"/>
      <c r="G383" s="393"/>
      <c r="H383" s="393"/>
      <c r="I383" s="377"/>
      <c r="J383" s="377"/>
    </row>
    <row r="384" spans="1:10" ht="15.75">
      <c r="A384" s="377"/>
      <c r="B384" s="392"/>
      <c r="C384" s="393"/>
      <c r="D384" s="393"/>
      <c r="E384" s="393"/>
      <c r="F384" s="393"/>
      <c r="G384" s="393"/>
      <c r="H384" s="393"/>
      <c r="I384" s="377"/>
      <c r="J384" s="377"/>
    </row>
    <row r="385" spans="1:10" ht="15.75">
      <c r="A385" s="377"/>
      <c r="B385" s="392"/>
      <c r="C385" s="393"/>
      <c r="D385" s="393"/>
      <c r="E385" s="393"/>
      <c r="F385" s="393"/>
      <c r="G385" s="393"/>
      <c r="H385" s="393"/>
      <c r="I385" s="377"/>
      <c r="J385" s="377"/>
    </row>
    <row r="386" spans="1:10" ht="15.75">
      <c r="A386" s="377"/>
      <c r="B386" s="392"/>
      <c r="C386" s="393"/>
      <c r="D386" s="393"/>
      <c r="E386" s="393"/>
      <c r="F386" s="393"/>
      <c r="G386" s="393"/>
      <c r="H386" s="393"/>
      <c r="I386" s="377"/>
      <c r="J386" s="377"/>
    </row>
    <row r="387" spans="1:10" ht="15.75">
      <c r="A387" s="377"/>
      <c r="B387" s="392"/>
      <c r="C387" s="393"/>
      <c r="D387" s="393"/>
      <c r="E387" s="393"/>
      <c r="F387" s="393"/>
      <c r="G387" s="393"/>
      <c r="H387" s="393"/>
      <c r="I387" s="377"/>
      <c r="J387" s="377"/>
    </row>
    <row r="388" spans="1:10" ht="15.75">
      <c r="A388" s="377"/>
      <c r="B388" s="392"/>
      <c r="C388" s="393"/>
      <c r="D388" s="393"/>
      <c r="E388" s="393"/>
      <c r="F388" s="393"/>
      <c r="G388" s="393"/>
      <c r="H388" s="393"/>
      <c r="I388" s="377"/>
      <c r="J388" s="377"/>
    </row>
    <row r="389" spans="1:10" ht="15.75">
      <c r="A389" s="377"/>
      <c r="B389" s="392"/>
      <c r="C389" s="393"/>
      <c r="D389" s="393"/>
      <c r="E389" s="393"/>
      <c r="F389" s="393"/>
      <c r="G389" s="393"/>
      <c r="H389" s="393"/>
      <c r="I389" s="377"/>
      <c r="J389" s="377"/>
    </row>
    <row r="390" spans="1:10" ht="15.75">
      <c r="A390" s="377"/>
      <c r="B390" s="392"/>
      <c r="C390" s="393"/>
      <c r="D390" s="393"/>
      <c r="E390" s="393"/>
      <c r="F390" s="393"/>
      <c r="G390" s="393"/>
      <c r="H390" s="393"/>
      <c r="I390" s="377"/>
      <c r="J390" s="377"/>
    </row>
    <row r="391" spans="1:10" ht="15.75">
      <c r="A391" s="377"/>
      <c r="B391" s="392"/>
      <c r="C391" s="393"/>
      <c r="D391" s="393"/>
      <c r="E391" s="393"/>
      <c r="F391" s="393"/>
      <c r="G391" s="393"/>
      <c r="H391" s="393"/>
      <c r="I391" s="377"/>
      <c r="J391" s="377"/>
    </row>
    <row r="392" spans="1:10" ht="15.75">
      <c r="A392" s="377"/>
      <c r="B392" s="392"/>
      <c r="C392" s="393"/>
      <c r="D392" s="393"/>
      <c r="E392" s="393"/>
      <c r="F392" s="393"/>
      <c r="G392" s="393"/>
      <c r="H392" s="393"/>
      <c r="I392" s="377"/>
      <c r="J392" s="377"/>
    </row>
    <row r="393" spans="1:10" ht="15.75">
      <c r="A393" s="377"/>
      <c r="B393" s="392"/>
      <c r="C393" s="393"/>
      <c r="D393" s="393"/>
      <c r="E393" s="393"/>
      <c r="F393" s="393"/>
      <c r="G393" s="393"/>
      <c r="H393" s="393"/>
      <c r="I393" s="377"/>
      <c r="J393" s="377"/>
    </row>
    <row r="394" spans="1:10" ht="15.75">
      <c r="A394" s="377"/>
      <c r="B394" s="392"/>
      <c r="C394" s="393"/>
      <c r="D394" s="393"/>
      <c r="E394" s="393"/>
      <c r="F394" s="393"/>
      <c r="G394" s="393"/>
      <c r="H394" s="393"/>
      <c r="I394" s="377"/>
      <c r="J394" s="377"/>
    </row>
    <row r="395" spans="1:10" ht="15.75">
      <c r="A395" s="377"/>
      <c r="B395" s="392"/>
      <c r="C395" s="393"/>
      <c r="D395" s="393"/>
      <c r="E395" s="393"/>
      <c r="F395" s="393"/>
      <c r="G395" s="393"/>
      <c r="H395" s="393"/>
      <c r="I395" s="377"/>
      <c r="J395" s="377"/>
    </row>
    <row r="396" spans="1:10" ht="15.75">
      <c r="A396" s="377"/>
      <c r="B396" s="392"/>
      <c r="C396" s="393"/>
      <c r="D396" s="393"/>
      <c r="E396" s="393"/>
      <c r="F396" s="393"/>
      <c r="G396" s="393"/>
      <c r="H396" s="393"/>
      <c r="I396" s="377"/>
      <c r="J396" s="377"/>
    </row>
    <row r="397" spans="1:10" ht="15.75">
      <c r="A397" s="377"/>
      <c r="B397" s="392"/>
      <c r="C397" s="393"/>
      <c r="D397" s="393"/>
      <c r="E397" s="393"/>
      <c r="F397" s="393"/>
      <c r="G397" s="393"/>
      <c r="H397" s="393"/>
      <c r="I397" s="377"/>
      <c r="J397" s="377"/>
    </row>
    <row r="398" spans="1:10" ht="15.75">
      <c r="A398" s="377"/>
      <c r="B398" s="392"/>
      <c r="C398" s="393"/>
      <c r="D398" s="393"/>
      <c r="E398" s="393"/>
      <c r="F398" s="393"/>
      <c r="G398" s="393"/>
      <c r="H398" s="393"/>
      <c r="I398" s="377"/>
      <c r="J398" s="377"/>
    </row>
    <row r="399" spans="1:10" ht="15.75">
      <c r="A399" s="377"/>
      <c r="B399" s="392"/>
      <c r="C399" s="393"/>
      <c r="D399" s="393"/>
      <c r="E399" s="393"/>
      <c r="F399" s="393"/>
      <c r="G399" s="393"/>
      <c r="H399" s="393"/>
      <c r="I399" s="377"/>
      <c r="J399" s="377"/>
    </row>
    <row r="400" spans="1:10" ht="15.75">
      <c r="A400" s="377"/>
      <c r="B400" s="392"/>
      <c r="C400" s="393"/>
      <c r="D400" s="393"/>
      <c r="E400" s="393"/>
      <c r="F400" s="393"/>
      <c r="G400" s="393"/>
      <c r="H400" s="393"/>
      <c r="I400" s="377"/>
      <c r="J400" s="377"/>
    </row>
    <row r="401" spans="1:10" ht="15.75">
      <c r="A401" s="377"/>
      <c r="B401" s="392"/>
      <c r="C401" s="393"/>
      <c r="D401" s="393"/>
      <c r="E401" s="393"/>
      <c r="F401" s="393"/>
      <c r="G401" s="393"/>
      <c r="H401" s="393"/>
      <c r="I401" s="377"/>
      <c r="J401" s="377"/>
    </row>
    <row r="402" spans="1:10" ht="15.75">
      <c r="A402" s="377"/>
      <c r="B402" s="392"/>
      <c r="C402" s="393"/>
      <c r="D402" s="393"/>
      <c r="E402" s="393"/>
      <c r="F402" s="393"/>
      <c r="G402" s="393"/>
      <c r="H402" s="393"/>
      <c r="I402" s="377"/>
      <c r="J402" s="377"/>
    </row>
    <row r="403" spans="1:10" ht="15.75">
      <c r="A403" s="377"/>
      <c r="B403" s="392"/>
      <c r="C403" s="393"/>
      <c r="D403" s="393"/>
      <c r="E403" s="393"/>
      <c r="F403" s="393"/>
      <c r="G403" s="393"/>
      <c r="H403" s="393"/>
      <c r="I403" s="377"/>
      <c r="J403" s="377"/>
    </row>
    <row r="404" spans="1:10" ht="15.75">
      <c r="A404" s="377"/>
      <c r="B404" s="392"/>
      <c r="C404" s="393"/>
      <c r="D404" s="393"/>
      <c r="E404" s="393"/>
      <c r="F404" s="393"/>
      <c r="G404" s="393"/>
      <c r="H404" s="393"/>
      <c r="I404" s="377"/>
      <c r="J404" s="377"/>
    </row>
    <row r="405" spans="1:10" ht="15.75">
      <c r="A405" s="377"/>
      <c r="B405" s="392"/>
      <c r="C405" s="393"/>
      <c r="D405" s="393"/>
      <c r="E405" s="393"/>
      <c r="F405" s="393"/>
      <c r="G405" s="393"/>
      <c r="H405" s="393"/>
      <c r="I405" s="377"/>
      <c r="J405" s="377"/>
    </row>
    <row r="406" spans="1:10" ht="15.75">
      <c r="A406" s="377"/>
      <c r="B406" s="392"/>
      <c r="C406" s="393"/>
      <c r="D406" s="393"/>
      <c r="E406" s="393"/>
      <c r="F406" s="393"/>
      <c r="G406" s="393"/>
      <c r="H406" s="393"/>
      <c r="I406" s="377"/>
      <c r="J406" s="377"/>
    </row>
    <row r="407" spans="1:10" ht="15.75">
      <c r="A407" s="377"/>
      <c r="B407" s="392"/>
      <c r="C407" s="393"/>
      <c r="D407" s="393"/>
      <c r="E407" s="393"/>
      <c r="F407" s="393"/>
      <c r="G407" s="393"/>
      <c r="H407" s="393"/>
      <c r="I407" s="377"/>
      <c r="J407" s="377"/>
    </row>
    <row r="408" spans="1:10" ht="15.75">
      <c r="A408" s="377"/>
      <c r="B408" s="392"/>
      <c r="C408" s="393"/>
      <c r="D408" s="393"/>
      <c r="E408" s="393"/>
      <c r="F408" s="393"/>
      <c r="G408" s="393"/>
      <c r="H408" s="393"/>
      <c r="I408" s="377"/>
      <c r="J408" s="377"/>
    </row>
    <row r="409" spans="1:10" ht="15.75">
      <c r="A409" s="377"/>
      <c r="B409" s="392"/>
      <c r="C409" s="393"/>
      <c r="D409" s="393"/>
      <c r="E409" s="393"/>
      <c r="F409" s="393"/>
      <c r="G409" s="393"/>
      <c r="H409" s="393"/>
      <c r="I409" s="377"/>
      <c r="J409" s="377"/>
    </row>
    <row r="410" spans="1:10" ht="15.75">
      <c r="A410" s="377"/>
      <c r="B410" s="392"/>
      <c r="C410" s="393"/>
      <c r="D410" s="393"/>
      <c r="E410" s="393"/>
      <c r="F410" s="393"/>
      <c r="G410" s="393"/>
      <c r="H410" s="393"/>
      <c r="I410" s="377"/>
      <c r="J410" s="377"/>
    </row>
    <row r="411" spans="1:10" ht="15.75">
      <c r="A411" s="377"/>
      <c r="B411" s="392"/>
      <c r="C411" s="393"/>
      <c r="D411" s="393"/>
      <c r="E411" s="393"/>
      <c r="F411" s="393"/>
      <c r="G411" s="393"/>
      <c r="H411" s="393"/>
      <c r="I411" s="377"/>
      <c r="J411" s="377"/>
    </row>
    <row r="412" spans="1:10" ht="15.75">
      <c r="A412" s="377"/>
      <c r="B412" s="392"/>
      <c r="C412" s="393"/>
      <c r="D412" s="393"/>
      <c r="E412" s="393"/>
      <c r="F412" s="393"/>
      <c r="G412" s="393"/>
      <c r="H412" s="393"/>
      <c r="I412" s="377"/>
      <c r="J412" s="377"/>
    </row>
    <row r="413" spans="1:10" ht="15.75">
      <c r="A413" s="377"/>
      <c r="B413" s="392"/>
      <c r="C413" s="393"/>
      <c r="D413" s="393"/>
      <c r="E413" s="393"/>
      <c r="F413" s="393"/>
      <c r="G413" s="393"/>
      <c r="H413" s="393"/>
      <c r="I413" s="377"/>
      <c r="J413" s="377"/>
    </row>
    <row r="414" spans="1:10" ht="15.75">
      <c r="A414" s="377"/>
      <c r="B414" s="392"/>
      <c r="C414" s="393"/>
      <c r="D414" s="393"/>
      <c r="E414" s="393"/>
      <c r="F414" s="393"/>
      <c r="G414" s="393"/>
      <c r="H414" s="393"/>
      <c r="I414" s="377"/>
      <c r="J414" s="377"/>
    </row>
    <row r="415" spans="1:10" ht="15.75">
      <c r="A415" s="377"/>
      <c r="B415" s="392"/>
      <c r="C415" s="393"/>
      <c r="D415" s="393"/>
      <c r="E415" s="393"/>
      <c r="F415" s="393"/>
      <c r="G415" s="393"/>
      <c r="H415" s="393"/>
      <c r="I415" s="377"/>
      <c r="J415" s="377"/>
    </row>
    <row r="416" spans="1:10" ht="15.75">
      <c r="A416" s="377"/>
      <c r="B416" s="392"/>
      <c r="C416" s="393"/>
      <c r="D416" s="393"/>
      <c r="E416" s="393"/>
      <c r="F416" s="393"/>
      <c r="G416" s="393"/>
      <c r="H416" s="393"/>
      <c r="I416" s="377"/>
      <c r="J416" s="377"/>
    </row>
    <row r="417" spans="1:10" ht="15.75">
      <c r="A417" s="377"/>
      <c r="B417" s="392"/>
      <c r="C417" s="393"/>
      <c r="D417" s="393"/>
      <c r="E417" s="393"/>
      <c r="F417" s="393"/>
      <c r="G417" s="393"/>
      <c r="H417" s="393"/>
      <c r="I417" s="377"/>
      <c r="J417" s="377"/>
    </row>
    <row r="418" spans="1:10" ht="15.75">
      <c r="A418" s="377"/>
      <c r="B418" s="392"/>
      <c r="C418" s="393"/>
      <c r="D418" s="393"/>
      <c r="E418" s="393"/>
      <c r="F418" s="393"/>
      <c r="G418" s="393"/>
      <c r="H418" s="393"/>
      <c r="I418" s="377"/>
      <c r="J418" s="377"/>
    </row>
    <row r="419" spans="1:10" ht="15.75">
      <c r="A419" s="377"/>
      <c r="B419" s="392"/>
      <c r="C419" s="393"/>
      <c r="D419" s="393"/>
      <c r="E419" s="393"/>
      <c r="F419" s="393"/>
      <c r="G419" s="393"/>
      <c r="H419" s="393"/>
      <c r="I419" s="377"/>
      <c r="J419" s="377"/>
    </row>
    <row r="420" spans="1:10" ht="15.75">
      <c r="A420" s="377"/>
      <c r="B420" s="392"/>
      <c r="C420" s="393"/>
      <c r="D420" s="393"/>
      <c r="E420" s="393"/>
      <c r="F420" s="393"/>
      <c r="G420" s="393"/>
      <c r="H420" s="393"/>
      <c r="I420" s="377"/>
      <c r="J420" s="377"/>
    </row>
    <row r="421" spans="1:10" ht="15.75">
      <c r="A421" s="377"/>
      <c r="B421" s="392"/>
      <c r="C421" s="393"/>
      <c r="D421" s="393"/>
      <c r="E421" s="393"/>
      <c r="F421" s="393"/>
      <c r="G421" s="393"/>
      <c r="H421" s="393"/>
      <c r="I421" s="377"/>
      <c r="J421" s="377"/>
    </row>
    <row r="422" spans="1:10" ht="15.75">
      <c r="A422" s="377"/>
      <c r="B422" s="392"/>
      <c r="C422" s="393"/>
      <c r="D422" s="393"/>
      <c r="E422" s="393"/>
      <c r="F422" s="393"/>
      <c r="G422" s="393"/>
      <c r="H422" s="393"/>
      <c r="I422" s="377"/>
      <c r="J422" s="377"/>
    </row>
    <row r="423" spans="1:10" ht="15.75">
      <c r="A423" s="377"/>
      <c r="B423" s="392"/>
      <c r="C423" s="393"/>
      <c r="D423" s="393"/>
      <c r="E423" s="393"/>
      <c r="F423" s="393"/>
      <c r="G423" s="393"/>
      <c r="H423" s="393"/>
      <c r="I423" s="377"/>
      <c r="J423" s="377"/>
    </row>
    <row r="424" spans="1:10" ht="15.75">
      <c r="A424" s="377"/>
      <c r="B424" s="392"/>
      <c r="C424" s="393"/>
      <c r="D424" s="393"/>
      <c r="E424" s="393"/>
      <c r="F424" s="393"/>
      <c r="G424" s="393"/>
      <c r="H424" s="393"/>
      <c r="I424" s="377"/>
      <c r="J424" s="377"/>
    </row>
    <row r="425" spans="1:10" ht="15.75">
      <c r="A425" s="377"/>
      <c r="B425" s="392"/>
      <c r="C425" s="393"/>
      <c r="D425" s="393"/>
      <c r="E425" s="393"/>
      <c r="F425" s="393"/>
      <c r="G425" s="393"/>
      <c r="H425" s="393"/>
      <c r="I425" s="377"/>
      <c r="J425" s="377"/>
    </row>
    <row r="426" spans="1:10" ht="15.75">
      <c r="A426" s="377"/>
      <c r="B426" s="392"/>
      <c r="C426" s="393"/>
      <c r="D426" s="393"/>
      <c r="E426" s="393"/>
      <c r="F426" s="393"/>
      <c r="G426" s="393"/>
      <c r="H426" s="393"/>
      <c r="I426" s="377"/>
      <c r="J426" s="377"/>
    </row>
    <row r="427" spans="1:10" ht="15.75">
      <c r="A427" s="377"/>
      <c r="B427" s="392"/>
      <c r="C427" s="393"/>
      <c r="D427" s="393"/>
      <c r="E427" s="393"/>
      <c r="F427" s="393"/>
      <c r="G427" s="393"/>
      <c r="H427" s="393"/>
      <c r="I427" s="377"/>
      <c r="J427" s="377"/>
    </row>
    <row r="428" spans="1:10" ht="15.75">
      <c r="A428" s="377"/>
      <c r="B428" s="392"/>
      <c r="C428" s="393"/>
      <c r="D428" s="393"/>
      <c r="E428" s="393"/>
      <c r="F428" s="393"/>
      <c r="G428" s="393"/>
      <c r="H428" s="393"/>
      <c r="I428" s="377"/>
      <c r="J428" s="377"/>
    </row>
    <row r="429" spans="1:10" ht="15.75">
      <c r="A429" s="377"/>
      <c r="B429" s="392"/>
      <c r="C429" s="393"/>
      <c r="D429" s="393"/>
      <c r="E429" s="393"/>
      <c r="F429" s="393"/>
      <c r="G429" s="393"/>
      <c r="H429" s="393"/>
      <c r="I429" s="377"/>
      <c r="J429" s="377"/>
    </row>
    <row r="430" spans="1:10" ht="15.75">
      <c r="A430" s="377"/>
      <c r="B430" s="392"/>
      <c r="C430" s="393"/>
      <c r="D430" s="393"/>
      <c r="E430" s="393"/>
      <c r="F430" s="393"/>
      <c r="G430" s="393"/>
      <c r="H430" s="393"/>
      <c r="I430" s="377"/>
      <c r="J430" s="377"/>
    </row>
    <row r="431" spans="1:10" ht="15.75">
      <c r="A431" s="377"/>
      <c r="B431" s="392"/>
      <c r="C431" s="393"/>
      <c r="D431" s="393"/>
      <c r="E431" s="393"/>
      <c r="F431" s="393"/>
      <c r="G431" s="393"/>
      <c r="H431" s="393"/>
      <c r="I431" s="377"/>
      <c r="J431" s="377"/>
    </row>
    <row r="432" spans="1:10" ht="15.75">
      <c r="A432" s="377"/>
      <c r="B432" s="392"/>
      <c r="C432" s="393"/>
      <c r="D432" s="393"/>
      <c r="E432" s="393"/>
      <c r="F432" s="393"/>
      <c r="G432" s="393"/>
      <c r="H432" s="393"/>
      <c r="I432" s="377"/>
      <c r="J432" s="377"/>
    </row>
    <row r="433" spans="1:10" ht="15.75">
      <c r="A433" s="377"/>
      <c r="B433" s="392"/>
      <c r="C433" s="393"/>
      <c r="D433" s="393"/>
      <c r="E433" s="393"/>
      <c r="F433" s="393"/>
      <c r="G433" s="393"/>
      <c r="H433" s="393"/>
      <c r="I433" s="377"/>
      <c r="J433" s="377"/>
    </row>
    <row r="434" spans="1:10" ht="15.75">
      <c r="A434" s="377"/>
      <c r="B434" s="392"/>
      <c r="C434" s="393"/>
      <c r="D434" s="393"/>
      <c r="E434" s="393"/>
      <c r="F434" s="393"/>
      <c r="G434" s="393"/>
      <c r="H434" s="393"/>
      <c r="I434" s="377"/>
      <c r="J434" s="377"/>
    </row>
    <row r="435" spans="1:10" ht="15.75">
      <c r="A435" s="377"/>
      <c r="B435" s="392"/>
      <c r="C435" s="393"/>
      <c r="D435" s="393"/>
      <c r="E435" s="393"/>
      <c r="F435" s="393"/>
      <c r="G435" s="393"/>
      <c r="H435" s="393"/>
      <c r="I435" s="377"/>
      <c r="J435" s="377"/>
    </row>
    <row r="436" spans="1:10" ht="15.75">
      <c r="A436" s="377"/>
      <c r="B436" s="392"/>
      <c r="C436" s="393"/>
      <c r="D436" s="393"/>
      <c r="E436" s="393"/>
      <c r="F436" s="393"/>
      <c r="G436" s="393"/>
      <c r="H436" s="393"/>
      <c r="I436" s="377"/>
      <c r="J436" s="377"/>
    </row>
    <row r="437" spans="1:10" ht="15.75">
      <c r="A437" s="377"/>
      <c r="B437" s="392"/>
      <c r="C437" s="393"/>
      <c r="D437" s="393"/>
      <c r="E437" s="393"/>
      <c r="F437" s="393"/>
      <c r="G437" s="393"/>
      <c r="H437" s="393"/>
      <c r="I437" s="377"/>
      <c r="J437" s="377"/>
    </row>
    <row r="438" spans="1:10" ht="15.75">
      <c r="A438" s="377"/>
      <c r="B438" s="392"/>
      <c r="C438" s="393"/>
      <c r="D438" s="393"/>
      <c r="E438" s="393"/>
      <c r="F438" s="393"/>
      <c r="G438" s="393"/>
      <c r="H438" s="393"/>
      <c r="I438" s="377"/>
      <c r="J438" s="377"/>
    </row>
    <row r="439" spans="1:10" ht="15.75">
      <c r="A439" s="377"/>
      <c r="B439" s="392"/>
      <c r="C439" s="393"/>
      <c r="D439" s="393"/>
      <c r="E439" s="393"/>
      <c r="F439" s="393"/>
      <c r="G439" s="393"/>
      <c r="H439" s="393"/>
      <c r="I439" s="377"/>
      <c r="J439" s="377"/>
    </row>
    <row r="440" spans="1:10" ht="15.75">
      <c r="A440" s="377"/>
      <c r="B440" s="392"/>
      <c r="C440" s="393"/>
      <c r="D440" s="393"/>
      <c r="E440" s="393"/>
      <c r="F440" s="393"/>
      <c r="G440" s="393"/>
      <c r="H440" s="393"/>
      <c r="I440" s="377"/>
      <c r="J440" s="377"/>
    </row>
    <row r="441" spans="1:10" ht="15.75">
      <c r="A441" s="377"/>
      <c r="B441" s="392"/>
      <c r="C441" s="393"/>
      <c r="D441" s="393"/>
      <c r="E441" s="393"/>
      <c r="F441" s="393"/>
      <c r="G441" s="393"/>
      <c r="H441" s="393"/>
      <c r="I441" s="377"/>
      <c r="J441" s="377"/>
    </row>
    <row r="442" spans="1:10" ht="15.75">
      <c r="A442" s="377"/>
      <c r="B442" s="392"/>
      <c r="C442" s="393"/>
      <c r="D442" s="393"/>
      <c r="E442" s="393"/>
      <c r="F442" s="393"/>
      <c r="G442" s="393"/>
      <c r="H442" s="393"/>
      <c r="I442" s="377"/>
      <c r="J442" s="377"/>
    </row>
    <row r="443" spans="1:10" ht="15.75">
      <c r="A443" s="377"/>
      <c r="B443" s="392"/>
      <c r="C443" s="393"/>
      <c r="D443" s="393"/>
      <c r="E443" s="393"/>
      <c r="F443" s="393"/>
      <c r="G443" s="393"/>
      <c r="H443" s="393"/>
      <c r="I443" s="377"/>
      <c r="J443" s="377"/>
    </row>
    <row r="444" spans="1:10" ht="15.75">
      <c r="A444" s="377"/>
      <c r="B444" s="392"/>
      <c r="C444" s="393"/>
      <c r="D444" s="393"/>
      <c r="E444" s="393"/>
      <c r="F444" s="393"/>
      <c r="G444" s="393"/>
      <c r="H444" s="393"/>
      <c r="I444" s="377"/>
      <c r="J444" s="377"/>
    </row>
    <row r="445" spans="1:10" ht="15.75">
      <c r="A445" s="377"/>
      <c r="B445" s="392"/>
      <c r="C445" s="393"/>
      <c r="D445" s="393"/>
      <c r="E445" s="393"/>
      <c r="F445" s="393"/>
      <c r="G445" s="393"/>
      <c r="H445" s="393"/>
      <c r="I445" s="377"/>
      <c r="J445" s="377"/>
    </row>
    <row r="446" spans="1:10" ht="15.75">
      <c r="A446" s="377"/>
      <c r="B446" s="392"/>
      <c r="C446" s="393"/>
      <c r="D446" s="393"/>
      <c r="E446" s="393"/>
      <c r="F446" s="393"/>
      <c r="G446" s="393"/>
      <c r="H446" s="393"/>
      <c r="I446" s="377"/>
      <c r="J446" s="377"/>
    </row>
    <row r="447" spans="1:10" ht="15.75">
      <c r="A447" s="377"/>
      <c r="B447" s="392"/>
      <c r="C447" s="393"/>
      <c r="D447" s="393"/>
      <c r="E447" s="393"/>
      <c r="F447" s="393"/>
      <c r="G447" s="393"/>
      <c r="H447" s="393"/>
      <c r="I447" s="377"/>
      <c r="J447" s="377"/>
    </row>
    <row r="448" spans="1:10" ht="15.75">
      <c r="A448" s="377"/>
      <c r="B448" s="392"/>
      <c r="C448" s="393"/>
      <c r="D448" s="393"/>
      <c r="E448" s="393"/>
      <c r="F448" s="393"/>
      <c r="G448" s="393"/>
      <c r="H448" s="393"/>
      <c r="I448" s="377"/>
      <c r="J448" s="377"/>
    </row>
    <row r="449" spans="1:10" ht="15.75">
      <c r="A449" s="377"/>
      <c r="B449" s="392"/>
      <c r="C449" s="393"/>
      <c r="D449" s="393"/>
      <c r="E449" s="393"/>
      <c r="F449" s="393"/>
      <c r="G449" s="393"/>
      <c r="H449" s="393"/>
      <c r="I449" s="377"/>
      <c r="J449" s="377"/>
    </row>
    <row r="450" spans="1:10" ht="15.75">
      <c r="A450" s="377"/>
      <c r="B450" s="392"/>
      <c r="C450" s="393"/>
      <c r="D450" s="393"/>
      <c r="E450" s="393"/>
      <c r="F450" s="393"/>
      <c r="G450" s="393"/>
      <c r="H450" s="393"/>
      <c r="I450" s="377"/>
      <c r="J450" s="377"/>
    </row>
    <row r="451" spans="1:10" ht="15.75">
      <c r="A451" s="377"/>
      <c r="B451" s="392"/>
      <c r="C451" s="393"/>
      <c r="D451" s="393"/>
      <c r="E451" s="393"/>
      <c r="F451" s="393"/>
      <c r="G451" s="393"/>
      <c r="H451" s="393"/>
      <c r="I451" s="377"/>
      <c r="J451" s="377"/>
    </row>
    <row r="452" spans="1:10" ht="15.75">
      <c r="A452" s="377"/>
      <c r="B452" s="392"/>
      <c r="C452" s="393"/>
      <c r="D452" s="393"/>
      <c r="E452" s="393"/>
      <c r="F452" s="393"/>
      <c r="G452" s="393"/>
      <c r="H452" s="393"/>
      <c r="I452" s="377"/>
      <c r="J452" s="377"/>
    </row>
    <row r="453" spans="1:10" ht="15.75">
      <c r="A453" s="377"/>
      <c r="B453" s="392"/>
      <c r="C453" s="393"/>
      <c r="D453" s="393"/>
      <c r="E453" s="393"/>
      <c r="F453" s="393"/>
      <c r="G453" s="393"/>
      <c r="H453" s="393"/>
      <c r="I453" s="377"/>
      <c r="J453" s="377"/>
    </row>
    <row r="454" spans="1:10" ht="15.75">
      <c r="A454" s="377"/>
      <c r="B454" s="392"/>
      <c r="C454" s="393"/>
      <c r="D454" s="393"/>
      <c r="E454" s="393"/>
      <c r="F454" s="393"/>
      <c r="G454" s="393"/>
      <c r="H454" s="393"/>
      <c r="I454" s="377"/>
      <c r="J454" s="377"/>
    </row>
    <row r="455" spans="1:10" ht="15.75">
      <c r="A455" s="377"/>
      <c r="B455" s="392"/>
      <c r="C455" s="393"/>
      <c r="D455" s="393"/>
      <c r="E455" s="393"/>
      <c r="F455" s="393"/>
      <c r="G455" s="393"/>
      <c r="H455" s="393"/>
      <c r="I455" s="377"/>
      <c r="J455" s="377"/>
    </row>
    <row r="456" spans="1:10" ht="15.75">
      <c r="A456" s="377"/>
      <c r="B456" s="392"/>
      <c r="C456" s="393"/>
      <c r="D456" s="393"/>
      <c r="E456" s="393"/>
      <c r="F456" s="393"/>
      <c r="G456" s="393"/>
      <c r="H456" s="393"/>
      <c r="I456" s="377"/>
      <c r="J456" s="377"/>
    </row>
    <row r="457" spans="1:10" ht="15.75">
      <c r="A457" s="377"/>
      <c r="B457" s="392"/>
      <c r="C457" s="393"/>
      <c r="D457" s="393"/>
      <c r="E457" s="393"/>
      <c r="F457" s="393"/>
      <c r="G457" s="393"/>
      <c r="H457" s="393"/>
      <c r="I457" s="377"/>
      <c r="J457" s="377"/>
    </row>
    <row r="458" spans="1:10" ht="15.75">
      <c r="A458" s="377"/>
      <c r="B458" s="392"/>
      <c r="C458" s="393"/>
      <c r="D458" s="393"/>
      <c r="E458" s="393"/>
      <c r="F458" s="393"/>
      <c r="G458" s="393"/>
      <c r="H458" s="393"/>
      <c r="I458" s="377"/>
      <c r="J458" s="377"/>
    </row>
    <row r="459" spans="1:10" ht="15.75">
      <c r="A459" s="377"/>
      <c r="B459" s="392"/>
      <c r="C459" s="393"/>
      <c r="D459" s="393"/>
      <c r="E459" s="393"/>
      <c r="F459" s="393"/>
      <c r="G459" s="393"/>
      <c r="H459" s="393"/>
      <c r="I459" s="377"/>
      <c r="J459" s="377"/>
    </row>
    <row r="460" spans="1:10" ht="15.75">
      <c r="A460" s="377"/>
      <c r="B460" s="392"/>
      <c r="C460" s="393"/>
      <c r="D460" s="393"/>
      <c r="E460" s="393"/>
      <c r="F460" s="393"/>
      <c r="G460" s="393"/>
      <c r="H460" s="393"/>
      <c r="I460" s="377"/>
      <c r="J460" s="377"/>
    </row>
    <row r="461" spans="1:10" ht="15.75">
      <c r="A461" s="377"/>
      <c r="B461" s="392"/>
      <c r="C461" s="393"/>
      <c r="D461" s="393"/>
      <c r="E461" s="393"/>
      <c r="F461" s="393"/>
      <c r="G461" s="393"/>
      <c r="H461" s="393"/>
      <c r="I461" s="377"/>
      <c r="J461" s="377"/>
    </row>
    <row r="462" spans="1:10" ht="15.75">
      <c r="A462" s="377"/>
      <c r="B462" s="392"/>
      <c r="C462" s="393"/>
      <c r="D462" s="393"/>
      <c r="E462" s="393"/>
      <c r="F462" s="393"/>
      <c r="G462" s="393"/>
      <c r="H462" s="393"/>
      <c r="I462" s="377"/>
      <c r="J462" s="377"/>
    </row>
    <row r="463" spans="1:10" ht="15.75">
      <c r="A463" s="394"/>
      <c r="B463" s="392"/>
      <c r="C463" s="393"/>
      <c r="D463" s="393"/>
      <c r="E463" s="395"/>
      <c r="F463" s="396"/>
      <c r="G463" s="397"/>
      <c r="H463" s="397"/>
      <c r="I463" s="377"/>
      <c r="J463" s="377"/>
    </row>
    <row r="464" spans="1:10" ht="15.75">
      <c r="A464" s="377"/>
      <c r="B464" s="392"/>
      <c r="C464" s="377"/>
      <c r="D464" s="377"/>
      <c r="E464" s="377"/>
      <c r="F464" s="377"/>
      <c r="G464" s="377"/>
      <c r="H464" s="377"/>
      <c r="I464" s="377"/>
      <c r="J464" s="377"/>
    </row>
    <row r="465" spans="2:2" s="377" customFormat="1" ht="15.75">
      <c r="B465" s="392"/>
    </row>
  </sheetData>
  <mergeCells count="12">
    <mergeCell ref="J4:J6"/>
    <mergeCell ref="E5:F5"/>
    <mergeCell ref="I1:J1"/>
    <mergeCell ref="G5:H5"/>
    <mergeCell ref="A2:J2"/>
    <mergeCell ref="A3:J3"/>
    <mergeCell ref="A4:A6"/>
    <mergeCell ref="B4:B6"/>
    <mergeCell ref="C4:C6"/>
    <mergeCell ref="D4:D6"/>
    <mergeCell ref="E4:H4"/>
    <mergeCell ref="I4:I6"/>
  </mergeCells>
  <printOptions horizontalCentered="1" gridLines="1"/>
  <pageMargins left="0.19685039370078741" right="0.19685039370078741" top="0.47244094488188981" bottom="0.39370078740157483" header="0" footer="0.23622047244094491"/>
  <pageSetup paperSize="9" scale="75" orientation="landscape" r:id="rId1"/>
  <headerFooter differentOddEven="1" differentFirst="1">
    <oddFooter>&amp;C&amp;12Biểu 03 - &amp;P /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G634"/>
  <sheetViews>
    <sheetView topLeftCell="B4" zoomScale="80" zoomScaleNormal="80" zoomScaleSheetLayoutView="70" workbookViewId="0">
      <selection activeCell="L17" sqref="L17"/>
    </sheetView>
  </sheetViews>
  <sheetFormatPr defaultRowHeight="140.25" customHeight="1"/>
  <cols>
    <col min="1" max="1" width="15.85546875" style="176" hidden="1" customWidth="1"/>
    <col min="2" max="2" width="8" style="215" customWidth="1"/>
    <col min="3" max="3" width="23.42578125" style="215" customWidth="1"/>
    <col min="4" max="4" width="30.5703125" style="215" customWidth="1"/>
    <col min="5" max="5" width="24.28515625" style="215" hidden="1" customWidth="1"/>
    <col min="6" max="6" width="31.28515625" style="211" customWidth="1"/>
    <col min="7" max="7" width="8.85546875" style="367" customWidth="1"/>
    <col min="8" max="8" width="16.42578125" style="212" hidden="1" customWidth="1"/>
    <col min="9" max="9" width="16.42578125" style="212" customWidth="1"/>
    <col min="10" max="10" width="16.42578125" style="216" hidden="1" customWidth="1"/>
    <col min="11" max="11" width="16.42578125" style="216" customWidth="1"/>
    <col min="12" max="12" width="13" style="217" customWidth="1"/>
    <col min="13" max="13" width="12.85546875" style="217" customWidth="1"/>
    <col min="14" max="15" width="12.5703125" style="217" customWidth="1"/>
    <col min="16" max="16" width="13" style="217" customWidth="1"/>
    <col min="17" max="17" width="12.7109375" style="217" customWidth="1"/>
    <col min="18" max="18" width="14" style="217" hidden="1" customWidth="1"/>
    <col min="19" max="19" width="11.28515625" style="217" hidden="1" customWidth="1"/>
    <col min="20" max="20" width="9.85546875" style="218" hidden="1" customWidth="1"/>
    <col min="21" max="21" width="13.85546875" style="219" hidden="1" customWidth="1"/>
    <col min="22" max="22" width="13.140625" style="219" hidden="1" customWidth="1"/>
    <col min="23" max="23" width="19.5703125" style="219" customWidth="1"/>
    <col min="24" max="24" width="11.85546875" style="219" hidden="1" customWidth="1"/>
    <col min="25" max="25" width="9.140625" style="219" hidden="1" customWidth="1"/>
    <col min="26" max="26" width="11.28515625" style="219" hidden="1" customWidth="1"/>
    <col min="27" max="32" width="16" style="219" hidden="1" customWidth="1"/>
    <col min="33" max="33" width="22.5703125" style="214" customWidth="1"/>
    <col min="34" max="34" width="10.140625" style="176" customWidth="1"/>
    <col min="35" max="35" width="9" style="176" customWidth="1"/>
    <col min="36" max="36" width="8.140625" style="176" customWidth="1"/>
    <col min="37" max="37" width="7.42578125" style="176" customWidth="1"/>
    <col min="38" max="38" width="12.7109375" style="176" customWidth="1"/>
    <col min="39" max="39" width="11.5703125" style="176" customWidth="1"/>
    <col min="40" max="40" width="27.140625" style="176" hidden="1" customWidth="1"/>
    <col min="41" max="42" width="22.7109375" style="176" hidden="1" customWidth="1"/>
    <col min="43" max="45" width="16.140625" style="176" hidden="1" customWidth="1"/>
    <col min="46" max="46" width="15.7109375" style="176" hidden="1" customWidth="1"/>
    <col min="47" max="47" width="17.7109375" style="176" hidden="1" customWidth="1"/>
    <col min="48" max="48" width="16.140625" style="176" hidden="1" customWidth="1"/>
    <col min="49" max="49" width="16.5703125" style="176" hidden="1" customWidth="1"/>
    <col min="50" max="50" width="14.42578125" style="176" hidden="1" customWidth="1"/>
    <col min="51" max="51" width="15" style="176" hidden="1" customWidth="1"/>
    <col min="52" max="52" width="27.85546875" style="176" hidden="1" customWidth="1"/>
    <col min="53" max="53" width="25.140625" style="176" hidden="1" customWidth="1"/>
    <col min="54" max="54" width="19.140625" style="176" customWidth="1"/>
    <col min="55" max="62" width="12.5703125" style="176" customWidth="1"/>
    <col min="63" max="63" width="36.5703125" style="176" customWidth="1"/>
    <col min="64" max="64" width="1.140625" style="176" customWidth="1"/>
    <col min="65" max="65" width="55.7109375" style="176" customWidth="1"/>
    <col min="66" max="66" width="21.7109375" style="176" customWidth="1"/>
    <col min="67" max="67" width="46.85546875" style="176" customWidth="1"/>
    <col min="68" max="68" width="45.5703125" style="176" bestFit="1" customWidth="1"/>
    <col min="69" max="72" width="12.5703125" style="176" customWidth="1"/>
    <col min="73" max="73" width="14.28515625" style="176" customWidth="1"/>
    <col min="74" max="77" width="34.5703125" style="176" customWidth="1"/>
    <col min="78" max="16384" width="9.140625" style="176"/>
  </cols>
  <sheetData>
    <row r="1" spans="1:72" s="153" customFormat="1" ht="27" customHeight="1">
      <c r="A1" s="153" t="s">
        <v>1394</v>
      </c>
      <c r="B1" s="948" t="s">
        <v>1492</v>
      </c>
      <c r="C1" s="948"/>
      <c r="D1" s="948"/>
      <c r="E1" s="948"/>
      <c r="F1" s="948"/>
      <c r="G1" s="363"/>
      <c r="H1" s="231"/>
      <c r="I1" s="231"/>
      <c r="J1" s="231"/>
      <c r="K1" s="231"/>
      <c r="L1" s="154"/>
      <c r="M1" s="154"/>
      <c r="N1" s="154"/>
      <c r="O1" s="154"/>
      <c r="P1" s="154"/>
      <c r="Q1" s="154"/>
      <c r="R1" s="154"/>
      <c r="S1" s="154"/>
      <c r="T1" s="233"/>
      <c r="U1" s="922"/>
      <c r="V1" s="922"/>
      <c r="W1" s="154"/>
      <c r="X1" s="154"/>
      <c r="Y1" s="154"/>
      <c r="Z1" s="154"/>
      <c r="AA1" s="154"/>
      <c r="AB1" s="154"/>
      <c r="AC1" s="154"/>
      <c r="AD1" s="154"/>
      <c r="AE1" s="154"/>
      <c r="AF1" s="154"/>
      <c r="AG1" s="154"/>
      <c r="AH1" s="154"/>
      <c r="AI1" s="154"/>
      <c r="AJ1" s="154"/>
      <c r="AK1" s="154"/>
      <c r="AL1" s="924"/>
      <c r="AM1" s="924"/>
      <c r="AO1" s="154"/>
      <c r="AP1" s="154"/>
      <c r="AQ1" s="154"/>
      <c r="AR1" s="156"/>
      <c r="AS1" s="156"/>
      <c r="AT1" s="156"/>
      <c r="AX1" s="922"/>
      <c r="AY1" s="922"/>
      <c r="AZ1" s="155" t="s">
        <v>1493</v>
      </c>
      <c r="BA1" s="233"/>
    </row>
    <row r="2" spans="1:72" s="153" customFormat="1" ht="19.5" customHeight="1">
      <c r="B2" s="157"/>
      <c r="C2" s="157"/>
      <c r="D2" s="157"/>
      <c r="E2" s="157"/>
      <c r="F2" s="157"/>
      <c r="G2" s="364"/>
      <c r="H2" s="158"/>
      <c r="I2" s="158"/>
      <c r="J2" s="158"/>
      <c r="K2" s="158"/>
      <c r="L2" s="157"/>
      <c r="M2" s="157"/>
      <c r="N2" s="157"/>
      <c r="O2" s="157"/>
      <c r="P2" s="157"/>
      <c r="Q2" s="157"/>
      <c r="R2" s="157"/>
      <c r="S2" s="157"/>
      <c r="T2" s="157"/>
      <c r="U2" s="159"/>
      <c r="AH2" s="160"/>
      <c r="AI2" s="160"/>
      <c r="AJ2" s="160"/>
      <c r="AK2" s="160"/>
      <c r="AL2" s="160"/>
    </row>
    <row r="3" spans="1:72" s="153" customFormat="1" ht="22.5" customHeight="1">
      <c r="B3" s="888" t="s">
        <v>1729</v>
      </c>
      <c r="C3" s="888"/>
      <c r="D3" s="888"/>
      <c r="E3" s="888"/>
      <c r="F3" s="888"/>
      <c r="G3" s="888"/>
      <c r="H3" s="888"/>
      <c r="I3" s="888"/>
      <c r="J3" s="888"/>
      <c r="K3" s="888"/>
      <c r="L3" s="888"/>
      <c r="M3" s="888"/>
      <c r="N3" s="888"/>
      <c r="O3" s="888"/>
      <c r="P3" s="888"/>
      <c r="Q3" s="888"/>
      <c r="R3" s="888"/>
      <c r="S3" s="888"/>
      <c r="T3" s="888"/>
      <c r="U3" s="888"/>
      <c r="V3" s="888"/>
      <c r="W3" s="888"/>
      <c r="X3" s="888"/>
      <c r="Y3" s="888"/>
      <c r="Z3" s="888"/>
      <c r="AA3" s="888"/>
      <c r="AB3" s="888"/>
      <c r="AC3" s="888"/>
      <c r="AD3" s="888"/>
      <c r="AE3" s="888"/>
      <c r="AF3" s="888"/>
      <c r="AG3" s="888"/>
      <c r="AH3" s="888"/>
      <c r="AI3" s="888"/>
      <c r="AJ3" s="888"/>
      <c r="AK3" s="888"/>
      <c r="AL3" s="888"/>
      <c r="AM3" s="888"/>
      <c r="AN3" s="888"/>
      <c r="AO3" s="888"/>
      <c r="AP3" s="888"/>
      <c r="AQ3" s="888"/>
      <c r="AR3" s="888"/>
      <c r="AS3" s="888"/>
      <c r="AT3" s="888"/>
      <c r="AU3" s="888"/>
      <c r="AV3" s="888"/>
      <c r="AW3" s="888"/>
      <c r="AX3" s="888"/>
      <c r="AY3" s="888"/>
      <c r="AZ3" s="888"/>
      <c r="BA3" s="234"/>
    </row>
    <row r="4" spans="1:72" s="153" customFormat="1" ht="22.5" customHeight="1">
      <c r="B4" s="888" t="s">
        <v>1730</v>
      </c>
      <c r="C4" s="888"/>
      <c r="D4" s="888"/>
      <c r="E4" s="888"/>
      <c r="F4" s="888"/>
      <c r="G4" s="888"/>
      <c r="H4" s="888"/>
      <c r="I4" s="888"/>
      <c r="J4" s="888"/>
      <c r="K4" s="888"/>
      <c r="L4" s="888"/>
      <c r="M4" s="888"/>
      <c r="N4" s="888"/>
      <c r="O4" s="888"/>
      <c r="P4" s="888"/>
      <c r="Q4" s="888"/>
      <c r="R4" s="888"/>
      <c r="S4" s="888"/>
      <c r="T4" s="888"/>
      <c r="U4" s="888"/>
      <c r="V4" s="888"/>
      <c r="W4" s="888"/>
      <c r="X4" s="888"/>
      <c r="Y4" s="888"/>
      <c r="Z4" s="888"/>
      <c r="AA4" s="888"/>
      <c r="AB4" s="888"/>
      <c r="AC4" s="888"/>
      <c r="AD4" s="888"/>
      <c r="AE4" s="888"/>
      <c r="AF4" s="888"/>
      <c r="AG4" s="888"/>
      <c r="AH4" s="888"/>
      <c r="AI4" s="888"/>
      <c r="AJ4" s="888"/>
      <c r="AK4" s="888"/>
      <c r="AL4" s="888"/>
      <c r="AM4" s="888"/>
      <c r="AN4" s="888"/>
      <c r="AO4" s="888"/>
      <c r="AP4" s="888"/>
      <c r="AQ4" s="888"/>
      <c r="AR4" s="888"/>
      <c r="AS4" s="888"/>
      <c r="AT4" s="888"/>
      <c r="AU4" s="888"/>
      <c r="AV4" s="888"/>
      <c r="AW4" s="888"/>
      <c r="AX4" s="888"/>
      <c r="AY4" s="888"/>
      <c r="AZ4" s="888"/>
      <c r="BA4" s="235"/>
    </row>
    <row r="5" spans="1:72" s="153" customFormat="1" ht="22.5" customHeight="1">
      <c r="B5" s="921" t="s">
        <v>1489</v>
      </c>
      <c r="C5" s="921"/>
      <c r="D5" s="921"/>
      <c r="E5" s="921"/>
      <c r="F5" s="921"/>
      <c r="G5" s="921"/>
      <c r="H5" s="921"/>
      <c r="I5" s="921"/>
      <c r="J5" s="921"/>
      <c r="K5" s="921"/>
      <c r="L5" s="921"/>
      <c r="M5" s="921"/>
      <c r="N5" s="921"/>
      <c r="O5" s="921"/>
      <c r="P5" s="921"/>
      <c r="Q5" s="921"/>
      <c r="R5" s="921"/>
      <c r="S5" s="921"/>
      <c r="T5" s="921"/>
      <c r="U5" s="921"/>
      <c r="V5" s="921"/>
      <c r="W5" s="921"/>
      <c r="X5" s="921"/>
      <c r="Y5" s="921"/>
      <c r="Z5" s="921"/>
      <c r="AA5" s="921"/>
      <c r="AB5" s="921"/>
      <c r="AC5" s="921"/>
      <c r="AD5" s="921"/>
      <c r="AE5" s="921"/>
      <c r="AF5" s="921"/>
      <c r="AG5" s="921"/>
      <c r="AH5" s="921"/>
      <c r="AI5" s="921"/>
      <c r="AJ5" s="921"/>
      <c r="AK5" s="921"/>
      <c r="AL5" s="921"/>
      <c r="AM5" s="921"/>
      <c r="AN5" s="921"/>
      <c r="AO5" s="921"/>
      <c r="AP5" s="921"/>
      <c r="AQ5" s="921"/>
      <c r="AR5" s="921"/>
      <c r="AS5" s="921"/>
      <c r="AT5" s="921"/>
      <c r="AU5" s="921"/>
      <c r="AV5" s="921"/>
      <c r="AW5" s="921"/>
      <c r="AX5" s="921"/>
      <c r="AY5" s="921"/>
      <c r="AZ5" s="921"/>
      <c r="BA5" s="161"/>
    </row>
    <row r="6" spans="1:72" s="153" customFormat="1" ht="16.5">
      <c r="B6" s="925"/>
      <c r="C6" s="925"/>
      <c r="D6" s="925"/>
      <c r="E6" s="925"/>
      <c r="F6" s="925"/>
      <c r="G6" s="925"/>
      <c r="H6" s="925"/>
      <c r="I6" s="925"/>
      <c r="J6" s="925"/>
      <c r="K6" s="925"/>
      <c r="L6" s="925"/>
      <c r="M6" s="925"/>
      <c r="N6" s="925"/>
      <c r="O6" s="925"/>
      <c r="P6" s="925"/>
      <c r="Q6" s="925"/>
      <c r="R6" s="925"/>
      <c r="S6" s="925"/>
      <c r="T6" s="925"/>
      <c r="U6" s="925"/>
      <c r="V6" s="925"/>
      <c r="W6" s="925"/>
      <c r="X6" s="925"/>
      <c r="Y6" s="925"/>
      <c r="Z6" s="925"/>
      <c r="AA6" s="925"/>
      <c r="AB6" s="925"/>
      <c r="AC6" s="925"/>
      <c r="AD6" s="925"/>
      <c r="AE6" s="925"/>
      <c r="AF6" s="925"/>
      <c r="AG6" s="925"/>
      <c r="AH6" s="925"/>
      <c r="AI6" s="925"/>
      <c r="AJ6" s="925"/>
      <c r="AK6" s="925"/>
      <c r="AL6" s="925"/>
      <c r="AM6" s="925"/>
      <c r="AN6" s="925"/>
      <c r="AZ6" s="233"/>
      <c r="BA6" s="153" t="e">
        <f>coun</f>
        <v>#NAME?</v>
      </c>
    </row>
    <row r="7" spans="1:72" s="152" customFormat="1" ht="26.25" customHeight="1">
      <c r="B7" s="926" t="s">
        <v>1411</v>
      </c>
      <c r="C7" s="926" t="s">
        <v>1545</v>
      </c>
      <c r="D7" s="926" t="s">
        <v>1546</v>
      </c>
      <c r="E7" s="926" t="s">
        <v>1220</v>
      </c>
      <c r="F7" s="926" t="s">
        <v>4</v>
      </c>
      <c r="G7" s="926" t="s">
        <v>1586</v>
      </c>
      <c r="H7" s="945" t="s">
        <v>6</v>
      </c>
      <c r="I7" s="946"/>
      <c r="J7" s="946"/>
      <c r="K7" s="947"/>
      <c r="L7" s="927" t="s">
        <v>1500</v>
      </c>
      <c r="M7" s="927"/>
      <c r="N7" s="927"/>
      <c r="O7" s="927"/>
      <c r="P7" s="927"/>
      <c r="Q7" s="927"/>
      <c r="R7" s="927"/>
      <c r="S7" s="927"/>
      <c r="T7" s="927"/>
      <c r="U7" s="927"/>
      <c r="V7" s="927"/>
      <c r="W7" s="926" t="s">
        <v>8</v>
      </c>
      <c r="X7" s="926" t="s">
        <v>9</v>
      </c>
      <c r="Y7" s="926"/>
      <c r="Z7" s="926"/>
      <c r="AA7" s="293"/>
      <c r="AB7" s="293"/>
      <c r="AC7" s="293"/>
      <c r="AD7" s="293"/>
      <c r="AE7" s="293"/>
      <c r="AF7" s="293"/>
      <c r="AG7" s="926" t="s">
        <v>10</v>
      </c>
      <c r="AH7" s="926" t="s">
        <v>11</v>
      </c>
      <c r="AI7" s="926"/>
      <c r="AJ7" s="926"/>
      <c r="AK7" s="926"/>
      <c r="AL7" s="926"/>
      <c r="AM7" s="926"/>
      <c r="AN7" s="926" t="s">
        <v>12</v>
      </c>
      <c r="AO7" s="949" t="s">
        <v>13</v>
      </c>
      <c r="AP7" s="949" t="s">
        <v>14</v>
      </c>
      <c r="AQ7" s="949" t="s">
        <v>15</v>
      </c>
      <c r="AR7" s="949" t="s">
        <v>16</v>
      </c>
      <c r="AS7" s="949" t="s">
        <v>17</v>
      </c>
      <c r="AT7" s="951" t="s">
        <v>18</v>
      </c>
      <c r="AU7" s="952"/>
      <c r="AV7" s="952"/>
      <c r="AW7" s="952"/>
      <c r="AX7" s="952"/>
      <c r="AY7" s="953"/>
      <c r="AZ7" s="949" t="s">
        <v>19</v>
      </c>
      <c r="BA7" s="294"/>
      <c r="BB7" s="929"/>
      <c r="BN7" s="926" t="s">
        <v>1289</v>
      </c>
    </row>
    <row r="8" spans="1:72" s="152" customFormat="1" ht="26.25" customHeight="1">
      <c r="B8" s="926"/>
      <c r="C8" s="926"/>
      <c r="D8" s="926"/>
      <c r="E8" s="926"/>
      <c r="F8" s="926"/>
      <c r="G8" s="926"/>
      <c r="H8" s="927" t="s">
        <v>1541</v>
      </c>
      <c r="I8" s="927" t="s">
        <v>1542</v>
      </c>
      <c r="J8" s="927" t="s">
        <v>1544</v>
      </c>
      <c r="K8" s="927" t="s">
        <v>21</v>
      </c>
      <c r="L8" s="927" t="s">
        <v>1501</v>
      </c>
      <c r="M8" s="927"/>
      <c r="N8" s="927" t="s">
        <v>1502</v>
      </c>
      <c r="O8" s="927"/>
      <c r="P8" s="927" t="s">
        <v>1495</v>
      </c>
      <c r="Q8" s="927"/>
      <c r="R8" s="927"/>
      <c r="S8" s="927"/>
      <c r="T8" s="927" t="s">
        <v>1503</v>
      </c>
      <c r="U8" s="927"/>
      <c r="V8" s="927"/>
      <c r="W8" s="926"/>
      <c r="X8" s="293" t="s">
        <v>22</v>
      </c>
      <c r="Y8" s="293" t="s">
        <v>23</v>
      </c>
      <c r="Z8" s="293" t="s">
        <v>24</v>
      </c>
      <c r="AA8" s="293"/>
      <c r="AB8" s="293"/>
      <c r="AC8" s="293"/>
      <c r="AD8" s="293"/>
      <c r="AE8" s="293"/>
      <c r="AF8" s="293"/>
      <c r="AG8" s="926"/>
      <c r="AH8" s="926" t="s">
        <v>25</v>
      </c>
      <c r="AI8" s="926" t="s">
        <v>26</v>
      </c>
      <c r="AJ8" s="926" t="s">
        <v>27</v>
      </c>
      <c r="AK8" s="926" t="s">
        <v>28</v>
      </c>
      <c r="AL8" s="926" t="s">
        <v>29</v>
      </c>
      <c r="AM8" s="926" t="s">
        <v>30</v>
      </c>
      <c r="AN8" s="926"/>
      <c r="AO8" s="950"/>
      <c r="AP8" s="950"/>
      <c r="AQ8" s="950"/>
      <c r="AR8" s="950"/>
      <c r="AS8" s="950"/>
      <c r="AT8" s="949" t="s">
        <v>31</v>
      </c>
      <c r="AU8" s="949" t="s">
        <v>32</v>
      </c>
      <c r="AV8" s="949" t="s">
        <v>33</v>
      </c>
      <c r="AW8" s="949" t="s">
        <v>34</v>
      </c>
      <c r="AX8" s="949" t="s">
        <v>35</v>
      </c>
      <c r="AY8" s="949" t="s">
        <v>36</v>
      </c>
      <c r="AZ8" s="950"/>
      <c r="BA8" s="276"/>
      <c r="BB8" s="929"/>
      <c r="BN8" s="926"/>
    </row>
    <row r="9" spans="1:72" s="152" customFormat="1" ht="246" customHeight="1">
      <c r="B9" s="926"/>
      <c r="C9" s="926"/>
      <c r="D9" s="926"/>
      <c r="E9" s="926"/>
      <c r="F9" s="926"/>
      <c r="G9" s="926"/>
      <c r="H9" s="927"/>
      <c r="I9" s="927"/>
      <c r="J9" s="927"/>
      <c r="K9" s="927"/>
      <c r="L9" s="358" t="s">
        <v>37</v>
      </c>
      <c r="M9" s="358" t="s">
        <v>38</v>
      </c>
      <c r="N9" s="358" t="s">
        <v>37</v>
      </c>
      <c r="O9" s="358" t="s">
        <v>38</v>
      </c>
      <c r="P9" s="358" t="s">
        <v>37</v>
      </c>
      <c r="Q9" s="358" t="s">
        <v>38</v>
      </c>
      <c r="R9" s="358" t="s">
        <v>37</v>
      </c>
      <c r="S9" s="358" t="s">
        <v>38</v>
      </c>
      <c r="T9" s="358" t="s">
        <v>1565</v>
      </c>
      <c r="U9" s="358" t="s">
        <v>37</v>
      </c>
      <c r="V9" s="358" t="s">
        <v>38</v>
      </c>
      <c r="W9" s="926"/>
      <c r="X9" s="293"/>
      <c r="Y9" s="293"/>
      <c r="Z9" s="293"/>
      <c r="AA9" s="293"/>
      <c r="AB9" s="293"/>
      <c r="AC9" s="293"/>
      <c r="AD9" s="293"/>
      <c r="AE9" s="293"/>
      <c r="AF9" s="293"/>
      <c r="AG9" s="926"/>
      <c r="AH9" s="926"/>
      <c r="AI9" s="926"/>
      <c r="AJ9" s="926"/>
      <c r="AK9" s="926"/>
      <c r="AL9" s="926"/>
      <c r="AM9" s="926"/>
      <c r="AN9" s="926"/>
      <c r="AO9" s="950"/>
      <c r="AP9" s="950"/>
      <c r="AQ9" s="950"/>
      <c r="AR9" s="950"/>
      <c r="AS9" s="950"/>
      <c r="AT9" s="950"/>
      <c r="AU9" s="950" t="s">
        <v>39</v>
      </c>
      <c r="AV9" s="950" t="s">
        <v>39</v>
      </c>
      <c r="AW9" s="950" t="s">
        <v>39</v>
      </c>
      <c r="AX9" s="950"/>
      <c r="AY9" s="950"/>
      <c r="AZ9" s="950"/>
      <c r="BA9" s="294"/>
      <c r="BB9" s="929"/>
      <c r="BD9" s="152" t="s">
        <v>40</v>
      </c>
      <c r="BL9" s="152">
        <f>214-13-2-11-14-10</f>
        <v>164</v>
      </c>
      <c r="BN9" s="293"/>
      <c r="BT9" s="152">
        <f>1+11+16+7+179</f>
        <v>214</v>
      </c>
    </row>
    <row r="10" spans="1:72" s="295" customFormat="1" ht="27" hidden="1" customHeight="1">
      <c r="B10" s="162">
        <v>1</v>
      </c>
      <c r="C10" s="162">
        <v>2</v>
      </c>
      <c r="D10" s="163" t="s">
        <v>1560</v>
      </c>
      <c r="E10" s="162"/>
      <c r="F10" s="162">
        <v>3</v>
      </c>
      <c r="G10" s="162" t="s">
        <v>41</v>
      </c>
      <c r="H10" s="164" t="s">
        <v>1547</v>
      </c>
      <c r="I10" s="164" t="s">
        <v>42</v>
      </c>
      <c r="J10" s="164" t="s">
        <v>1548</v>
      </c>
      <c r="K10" s="164" t="s">
        <v>43</v>
      </c>
      <c r="L10" s="162">
        <v>6</v>
      </c>
      <c r="M10" s="162">
        <v>7</v>
      </c>
      <c r="N10" s="162">
        <v>8</v>
      </c>
      <c r="O10" s="162">
        <v>9</v>
      </c>
      <c r="P10" s="162">
        <v>10</v>
      </c>
      <c r="Q10" s="162">
        <v>11</v>
      </c>
      <c r="R10" s="162">
        <v>10</v>
      </c>
      <c r="S10" s="162">
        <v>11</v>
      </c>
      <c r="T10" s="162" t="s">
        <v>1561</v>
      </c>
      <c r="U10" s="162">
        <v>12</v>
      </c>
      <c r="V10" s="162">
        <v>13</v>
      </c>
      <c r="W10" s="162">
        <v>14</v>
      </c>
      <c r="X10" s="162"/>
      <c r="Y10" s="162"/>
      <c r="Z10" s="162"/>
      <c r="AA10" s="162"/>
      <c r="AB10" s="162"/>
      <c r="AC10" s="162"/>
      <c r="AD10" s="162"/>
      <c r="AE10" s="162"/>
      <c r="AF10" s="162"/>
      <c r="AG10" s="162">
        <v>15</v>
      </c>
      <c r="AH10" s="162">
        <v>16</v>
      </c>
      <c r="AI10" s="162">
        <v>17</v>
      </c>
      <c r="AJ10" s="162">
        <v>18</v>
      </c>
      <c r="AK10" s="162">
        <v>19</v>
      </c>
      <c r="AL10" s="162">
        <v>20</v>
      </c>
      <c r="AM10" s="162">
        <v>21</v>
      </c>
      <c r="AN10" s="162" t="s">
        <v>44</v>
      </c>
      <c r="AO10" s="314">
        <v>23</v>
      </c>
      <c r="AP10" s="314"/>
      <c r="AQ10" s="314">
        <v>24</v>
      </c>
      <c r="AR10" s="314"/>
      <c r="AS10" s="314">
        <v>25</v>
      </c>
      <c r="AT10" s="314">
        <v>26</v>
      </c>
      <c r="AU10" s="314">
        <v>27</v>
      </c>
      <c r="AV10" s="314">
        <v>27</v>
      </c>
      <c r="AW10" s="314">
        <v>28</v>
      </c>
      <c r="AX10" s="314">
        <v>29</v>
      </c>
      <c r="AY10" s="349">
        <v>30</v>
      </c>
      <c r="AZ10" s="166"/>
      <c r="BA10" s="167"/>
      <c r="BC10" s="295" t="s">
        <v>45</v>
      </c>
      <c r="BD10" s="295">
        <v>130</v>
      </c>
      <c r="BE10" s="930" t="s">
        <v>46</v>
      </c>
      <c r="BF10" s="930"/>
      <c r="BG10" s="930"/>
      <c r="BH10" s="930"/>
      <c r="BI10" s="930"/>
      <c r="BN10" s="162"/>
    </row>
    <row r="11" spans="1:72" s="342" customFormat="1" ht="33" customHeight="1">
      <c r="B11" s="954" t="s">
        <v>1419</v>
      </c>
      <c r="C11" s="954"/>
      <c r="D11" s="458"/>
      <c r="E11" s="458"/>
      <c r="F11" s="458" t="s">
        <v>1731</v>
      </c>
      <c r="G11" s="333">
        <f>+G12+G185+G265</f>
        <v>73</v>
      </c>
      <c r="H11" s="334">
        <f>+H12+H185+H265</f>
        <v>134581.66</v>
      </c>
      <c r="I11" s="334">
        <f>+I12+I185+I265</f>
        <v>134066.81</v>
      </c>
      <c r="J11" s="334">
        <f>+J12+J185+J265</f>
        <v>106797.60999999999</v>
      </c>
      <c r="K11" s="334">
        <f>+K12+K185+K265</f>
        <v>106349.45999999999</v>
      </c>
      <c r="L11" s="335"/>
      <c r="M11" s="335"/>
      <c r="N11" s="335"/>
      <c r="O11" s="335"/>
      <c r="P11" s="335"/>
      <c r="Q11" s="335"/>
      <c r="R11" s="335"/>
      <c r="S11" s="335"/>
      <c r="T11" s="332">
        <f>COUNTIF(T12:T278,"x")</f>
        <v>0</v>
      </c>
      <c r="U11" s="336"/>
      <c r="V11" s="336"/>
      <c r="W11" s="336"/>
      <c r="X11" s="336"/>
      <c r="Y11" s="336"/>
      <c r="Z11" s="336"/>
      <c r="AA11" s="335"/>
      <c r="AB11" s="335"/>
      <c r="AC11" s="335"/>
      <c r="AD11" s="335"/>
      <c r="AE11" s="335"/>
      <c r="AF11" s="335"/>
      <c r="AG11" s="335"/>
      <c r="AH11" s="335"/>
      <c r="AI11" s="335"/>
      <c r="AJ11" s="335"/>
      <c r="AK11" s="335"/>
      <c r="AL11" s="335"/>
      <c r="AM11" s="335"/>
      <c r="AN11" s="335"/>
      <c r="AO11" s="343"/>
      <c r="AQ11" s="343"/>
      <c r="AR11" s="343"/>
      <c r="AS11" s="343"/>
      <c r="AT11" s="343"/>
      <c r="AU11" s="343"/>
      <c r="AV11" s="343"/>
      <c r="AW11" s="343"/>
      <c r="AX11" s="343"/>
      <c r="AY11" s="344"/>
      <c r="AZ11" s="345"/>
      <c r="BA11" s="346"/>
      <c r="BN11" s="335"/>
      <c r="BO11" s="347"/>
    </row>
    <row r="12" spans="1:72" s="168" customFormat="1" ht="61.5" customHeight="1">
      <c r="B12" s="955" t="s">
        <v>1405</v>
      </c>
      <c r="C12" s="955"/>
      <c r="D12" s="955"/>
      <c r="E12" s="955"/>
      <c r="F12" s="454" t="s">
        <v>1732</v>
      </c>
      <c r="G12" s="320">
        <f>+G13+G102+G173+G175+G182</f>
        <v>27</v>
      </c>
      <c r="H12" s="321">
        <f>+H13+H102+H173+H175</f>
        <v>26438.739999999998</v>
      </c>
      <c r="I12" s="321">
        <f>+I13+I102+I173+I175+I182</f>
        <v>26128.34</v>
      </c>
      <c r="J12" s="321">
        <f>+J13+J102+J173+J175+J182</f>
        <v>12187.289999999999</v>
      </c>
      <c r="K12" s="321">
        <f>+K13+K102+K173+K175+K182</f>
        <v>11739.14</v>
      </c>
      <c r="L12" s="348">
        <f t="shared" ref="L12:S12" si="0">+L13+L102+L173+L175</f>
        <v>0</v>
      </c>
      <c r="M12" s="348">
        <f t="shared" si="0"/>
        <v>0</v>
      </c>
      <c r="N12" s="348">
        <f t="shared" si="0"/>
        <v>0</v>
      </c>
      <c r="O12" s="348">
        <f t="shared" si="0"/>
        <v>0</v>
      </c>
      <c r="P12" s="348">
        <f t="shared" si="0"/>
        <v>0</v>
      </c>
      <c r="Q12" s="348">
        <f t="shared" si="0"/>
        <v>0</v>
      </c>
      <c r="R12" s="283">
        <f t="shared" si="0"/>
        <v>0</v>
      </c>
      <c r="S12" s="283">
        <f t="shared" si="0"/>
        <v>0</v>
      </c>
      <c r="T12" s="323">
        <f>COUNTIF(T13:T181,"x")</f>
        <v>0</v>
      </c>
      <c r="U12" s="277"/>
      <c r="V12" s="277"/>
      <c r="W12" s="288">
        <f>+W13+W102+W175+W173</f>
        <v>0</v>
      </c>
      <c r="X12" s="277">
        <f ca="1">+X13+X102+X175+X173</f>
        <v>41</v>
      </c>
      <c r="Y12" s="277">
        <f ca="1">+Y13+Y102+Y175+Y173</f>
        <v>32</v>
      </c>
      <c r="Z12" s="277">
        <f ca="1">+Z13+Z102+Z175+Z173</f>
        <v>33</v>
      </c>
      <c r="AA12" s="276"/>
      <c r="AB12" s="276"/>
      <c r="AC12" s="276"/>
      <c r="AD12" s="276"/>
      <c r="AE12" s="276"/>
      <c r="AF12" s="276"/>
      <c r="AG12" s="276"/>
      <c r="AH12" s="276"/>
      <c r="AI12" s="276"/>
      <c r="AJ12" s="276"/>
      <c r="AK12" s="276"/>
      <c r="AL12" s="276"/>
      <c r="AM12" s="276"/>
      <c r="AN12" s="276"/>
      <c r="AO12" s="278"/>
      <c r="AP12" s="279"/>
      <c r="AQ12" s="278"/>
      <c r="AR12" s="278"/>
      <c r="AS12" s="278"/>
      <c r="AT12" s="278"/>
      <c r="AU12" s="278"/>
      <c r="AV12" s="278"/>
      <c r="AW12" s="278"/>
      <c r="AX12" s="278"/>
      <c r="AY12" s="280"/>
      <c r="AZ12" s="281"/>
      <c r="BA12" s="169"/>
      <c r="BC12" s="168" t="s">
        <v>49</v>
      </c>
      <c r="BN12" s="165"/>
      <c r="BO12" s="210" t="e">
        <f>+#REF!+'[81]BIEU 02-LOẠI_BC SK'!V39</f>
        <v>#REF!</v>
      </c>
    </row>
    <row r="13" spans="1:72" s="151" customFormat="1" ht="38.25" customHeight="1">
      <c r="A13" s="150"/>
      <c r="B13" s="324" t="s">
        <v>50</v>
      </c>
      <c r="C13" s="324" t="s">
        <v>51</v>
      </c>
      <c r="D13" s="324"/>
      <c r="E13" s="325"/>
      <c r="F13" s="325" t="s">
        <v>1733</v>
      </c>
      <c r="G13" s="326">
        <f>+G14+G25</f>
        <v>20</v>
      </c>
      <c r="H13" s="327">
        <f>+H14+H25</f>
        <v>17665.739999999998</v>
      </c>
      <c r="I13" s="327">
        <f>+I14+I25</f>
        <v>17284.64</v>
      </c>
      <c r="J13" s="327">
        <f>+J14+J25</f>
        <v>8463.5499999999993</v>
      </c>
      <c r="K13" s="327">
        <f>+K14+K25</f>
        <v>7845.25</v>
      </c>
      <c r="L13" s="328"/>
      <c r="M13" s="328"/>
      <c r="N13" s="328"/>
      <c r="O13" s="328"/>
      <c r="P13" s="328"/>
      <c r="Q13" s="328"/>
      <c r="R13" s="328"/>
      <c r="S13" s="328"/>
      <c r="T13" s="324">
        <f>+T14+T25</f>
        <v>0</v>
      </c>
      <c r="U13" s="329"/>
      <c r="V13" s="329"/>
      <c r="W13" s="350">
        <f>+W14+W25</f>
        <v>0</v>
      </c>
      <c r="X13" s="329">
        <f ca="1">+X14+X25</f>
        <v>39</v>
      </c>
      <c r="Y13" s="329">
        <f ca="1">+Y14+Y25</f>
        <v>32</v>
      </c>
      <c r="Z13" s="329">
        <f ca="1">+Z14+Z25</f>
        <v>33</v>
      </c>
      <c r="AA13" s="328"/>
      <c r="AB13" s="328"/>
      <c r="AC13" s="328"/>
      <c r="AD13" s="328"/>
      <c r="AE13" s="328"/>
      <c r="AF13" s="328"/>
      <c r="AG13" s="328"/>
      <c r="AH13" s="330"/>
      <c r="AI13" s="330"/>
      <c r="AJ13" s="331"/>
      <c r="AK13" s="331"/>
      <c r="AL13" s="331"/>
      <c r="AM13" s="331"/>
      <c r="AN13" s="150"/>
      <c r="AO13" s="172"/>
      <c r="AQ13" s="172"/>
      <c r="AR13" s="172"/>
      <c r="AS13" s="172"/>
      <c r="AT13" s="172"/>
      <c r="AU13" s="172"/>
      <c r="AV13" s="172"/>
      <c r="AW13" s="172"/>
      <c r="AX13" s="172"/>
      <c r="AY13" s="173"/>
      <c r="AZ13" s="174"/>
      <c r="BA13" s="175"/>
      <c r="BN13" s="150"/>
    </row>
    <row r="14" spans="1:72" s="151" customFormat="1" ht="41.25" customHeight="1">
      <c r="A14" s="150"/>
      <c r="B14" s="293">
        <v>1</v>
      </c>
      <c r="C14" s="293" t="s">
        <v>53</v>
      </c>
      <c r="D14" s="293"/>
      <c r="E14" s="293"/>
      <c r="F14" s="293" t="s">
        <v>1386</v>
      </c>
      <c r="G14" s="251">
        <f>SUM(G15:G24)</f>
        <v>3</v>
      </c>
      <c r="H14" s="269">
        <f>SUM(H15:H24)</f>
        <v>9236</v>
      </c>
      <c r="I14" s="269">
        <f>SUM(I15:I24)</f>
        <v>9236</v>
      </c>
      <c r="J14" s="269">
        <f>SUM(J15:J24)</f>
        <v>3758</v>
      </c>
      <c r="K14" s="269">
        <f>SUM(K15:K24)</f>
        <v>3758</v>
      </c>
      <c r="L14" s="293"/>
      <c r="M14" s="293"/>
      <c r="N14" s="293"/>
      <c r="O14" s="293"/>
      <c r="P14" s="293"/>
      <c r="Q14" s="293"/>
      <c r="R14" s="293"/>
      <c r="S14" s="293"/>
      <c r="T14" s="293">
        <f>COUNTIF(T15:T24,"x")</f>
        <v>0</v>
      </c>
      <c r="U14" s="293"/>
      <c r="V14" s="293"/>
      <c r="W14" s="293"/>
      <c r="X14" s="293">
        <f>COUNTIF(X16:X24,"x")</f>
        <v>0</v>
      </c>
      <c r="Y14" s="293">
        <f>COUNTIF(Y16:Y24,"x")</f>
        <v>2</v>
      </c>
      <c r="Z14" s="293">
        <f>COUNTIF(Z16:Z24,"x")</f>
        <v>0</v>
      </c>
      <c r="AA14" s="293"/>
      <c r="AB14" s="293"/>
      <c r="AC14" s="293"/>
      <c r="AD14" s="293"/>
      <c r="AE14" s="293"/>
      <c r="AF14" s="293"/>
      <c r="AG14" s="293"/>
      <c r="AH14" s="150"/>
      <c r="AI14" s="150"/>
      <c r="AJ14" s="165"/>
      <c r="AK14" s="165"/>
      <c r="AL14" s="165"/>
      <c r="AM14" s="165"/>
      <c r="AN14" s="150"/>
      <c r="AO14" s="172"/>
      <c r="AQ14" s="172"/>
      <c r="AR14" s="172"/>
      <c r="AS14" s="172"/>
      <c r="AT14" s="172"/>
      <c r="AU14" s="172"/>
      <c r="AV14" s="172"/>
      <c r="AW14" s="172"/>
      <c r="AX14" s="172"/>
      <c r="AY14" s="173"/>
      <c r="AZ14" s="173"/>
      <c r="BA14" s="176"/>
      <c r="BN14" s="150"/>
    </row>
    <row r="15" spans="1:72" s="151" customFormat="1" ht="118.5" customHeight="1">
      <c r="A15" s="172">
        <f>+[80]lOẠI!A13+1</f>
        <v>3</v>
      </c>
      <c r="B15" s="292" t="s">
        <v>52</v>
      </c>
      <c r="C15" s="292" t="s">
        <v>55</v>
      </c>
      <c r="D15" s="178" t="s">
        <v>1549</v>
      </c>
      <c r="E15" s="292" t="s">
        <v>1409</v>
      </c>
      <c r="F15" s="292" t="s">
        <v>1406</v>
      </c>
      <c r="G15" s="456">
        <v>1</v>
      </c>
      <c r="H15" s="53">
        <v>6552</v>
      </c>
      <c r="I15" s="53">
        <v>6552</v>
      </c>
      <c r="J15" s="53"/>
      <c r="K15" s="53"/>
      <c r="L15" s="292"/>
      <c r="M15" s="292"/>
      <c r="N15" s="292"/>
      <c r="O15" s="292"/>
      <c r="P15" s="292"/>
      <c r="Q15" s="292"/>
      <c r="R15" s="292"/>
      <c r="S15" s="292"/>
      <c r="T15" s="292"/>
      <c r="U15" s="292"/>
      <c r="V15" s="292"/>
      <c r="W15" s="292" t="s">
        <v>439</v>
      </c>
      <c r="X15" s="292"/>
      <c r="Y15" s="292" t="s">
        <v>57</v>
      </c>
      <c r="Z15" s="292"/>
      <c r="AA15" s="292"/>
      <c r="AB15" s="292"/>
      <c r="AC15" s="292"/>
      <c r="AD15" s="292"/>
      <c r="AE15" s="292"/>
      <c r="AF15" s="292"/>
      <c r="AG15" s="292" t="str">
        <f>+E15</f>
        <v>Xây dựng 
nhà ở xã hội</v>
      </c>
      <c r="AH15" s="292"/>
      <c r="AI15" s="292"/>
      <c r="AJ15" s="292"/>
      <c r="AK15" s="292"/>
      <c r="AL15" s="292"/>
      <c r="AM15" s="292" t="s">
        <v>57</v>
      </c>
      <c r="AN15" s="178" t="s">
        <v>440</v>
      </c>
      <c r="AO15" s="178" t="s">
        <v>441</v>
      </c>
      <c r="AP15" s="176"/>
      <c r="AQ15" s="292" t="s">
        <v>438</v>
      </c>
      <c r="AR15" s="292" t="s">
        <v>62</v>
      </c>
      <c r="AS15" s="292" t="s">
        <v>63</v>
      </c>
      <c r="AT15" s="292"/>
      <c r="AU15" s="292" t="s">
        <v>72</v>
      </c>
      <c r="AV15" s="292"/>
      <c r="AW15" s="292"/>
      <c r="AX15" s="292" t="s">
        <v>73</v>
      </c>
      <c r="AY15" s="180"/>
      <c r="AZ15" s="180" t="s">
        <v>1418</v>
      </c>
      <c r="BA15" s="189"/>
      <c r="BN15" s="292" t="s">
        <v>1288</v>
      </c>
    </row>
    <row r="16" spans="1:72" ht="16.5" hidden="1">
      <c r="A16" s="172"/>
      <c r="B16" s="292"/>
      <c r="C16" s="292"/>
      <c r="D16" s="292"/>
      <c r="E16" s="292"/>
      <c r="F16" s="292"/>
      <c r="G16" s="456"/>
      <c r="H16" s="53"/>
      <c r="I16" s="53"/>
      <c r="J16" s="53"/>
      <c r="K16" s="53"/>
      <c r="L16" s="292"/>
      <c r="M16" s="190"/>
      <c r="N16" s="292"/>
      <c r="O16" s="190"/>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c r="AQ16" s="292"/>
      <c r="AR16" s="292"/>
      <c r="AS16" s="292"/>
      <c r="AT16" s="292"/>
      <c r="AU16" s="292"/>
      <c r="AV16" s="292"/>
      <c r="AW16" s="292"/>
      <c r="AX16" s="292"/>
      <c r="AY16" s="180"/>
      <c r="AZ16" s="180"/>
      <c r="BA16" s="189"/>
      <c r="BN16" s="292"/>
    </row>
    <row r="17" spans="1:68" ht="69.75" customHeight="1">
      <c r="A17" s="172">
        <f>A16+1</f>
        <v>1</v>
      </c>
      <c r="B17" s="292" t="s">
        <v>463</v>
      </c>
      <c r="C17" s="292" t="s">
        <v>55</v>
      </c>
      <c r="D17" s="292" t="s">
        <v>1734</v>
      </c>
      <c r="E17" s="292" t="s">
        <v>66</v>
      </c>
      <c r="F17" s="292" t="s">
        <v>67</v>
      </c>
      <c r="G17" s="456">
        <v>1</v>
      </c>
      <c r="H17" s="53">
        <v>781</v>
      </c>
      <c r="I17" s="53">
        <v>781</v>
      </c>
      <c r="J17" s="53">
        <v>781</v>
      </c>
      <c r="K17" s="53">
        <v>781</v>
      </c>
      <c r="L17" s="292"/>
      <c r="M17" s="292"/>
      <c r="N17" s="292"/>
      <c r="O17" s="292"/>
      <c r="P17" s="292"/>
      <c r="Q17" s="292"/>
      <c r="R17" s="292"/>
      <c r="S17" s="292"/>
      <c r="T17" s="292"/>
      <c r="U17" s="292"/>
      <c r="V17" s="292"/>
      <c r="W17" s="292" t="s">
        <v>68</v>
      </c>
      <c r="X17" s="292"/>
      <c r="Y17" s="292" t="s">
        <v>57</v>
      </c>
      <c r="Z17" s="292"/>
      <c r="AA17" s="292"/>
      <c r="AB17" s="292"/>
      <c r="AC17" s="292"/>
      <c r="AD17" s="292"/>
      <c r="AE17" s="292"/>
      <c r="AF17" s="292"/>
      <c r="AG17" s="292" t="s">
        <v>59</v>
      </c>
      <c r="AH17" s="292"/>
      <c r="AI17" s="292"/>
      <c r="AJ17" s="292"/>
      <c r="AK17" s="292"/>
      <c r="AL17" s="292"/>
      <c r="AM17" s="292" t="s">
        <v>57</v>
      </c>
      <c r="AN17" s="200" t="s">
        <v>69</v>
      </c>
      <c r="AO17" s="292" t="s">
        <v>70</v>
      </c>
      <c r="AQ17" s="292" t="s">
        <v>55</v>
      </c>
      <c r="AR17" s="292" t="s">
        <v>71</v>
      </c>
      <c r="AS17" s="292" t="s">
        <v>63</v>
      </c>
      <c r="AT17" s="292"/>
      <c r="AU17" s="292" t="s">
        <v>72</v>
      </c>
      <c r="AV17" s="292"/>
      <c r="AW17" s="292"/>
      <c r="AX17" s="292" t="s">
        <v>73</v>
      </c>
      <c r="AY17" s="180"/>
      <c r="AZ17" s="180" t="s">
        <v>1408</v>
      </c>
      <c r="BA17" s="189"/>
      <c r="BN17" s="292" t="s">
        <v>1288</v>
      </c>
      <c r="BO17" s="176" t="s">
        <v>152</v>
      </c>
      <c r="BP17" s="176" t="s">
        <v>1263</v>
      </c>
    </row>
    <row r="18" spans="1:68" ht="75.75" hidden="1" customHeight="1">
      <c r="A18" s="172"/>
      <c r="B18" s="292"/>
      <c r="C18" s="292"/>
      <c r="D18" s="292"/>
      <c r="E18" s="292"/>
      <c r="F18" s="292"/>
      <c r="G18" s="456"/>
      <c r="H18" s="53"/>
      <c r="I18" s="53"/>
      <c r="J18" s="53"/>
      <c r="K18" s="53"/>
      <c r="L18" s="292"/>
      <c r="M18" s="178"/>
      <c r="N18" s="292"/>
      <c r="O18" s="178"/>
      <c r="P18" s="292"/>
      <c r="Q18" s="292"/>
      <c r="R18" s="292"/>
      <c r="S18" s="292"/>
      <c r="T18" s="292"/>
      <c r="U18" s="292"/>
      <c r="V18" s="190"/>
      <c r="W18" s="292"/>
      <c r="X18" s="292"/>
      <c r="Y18" s="292"/>
      <c r="Z18" s="292"/>
      <c r="AA18" s="292"/>
      <c r="AB18" s="292"/>
      <c r="AC18" s="292"/>
      <c r="AD18" s="292"/>
      <c r="AE18" s="292"/>
      <c r="AF18" s="292"/>
      <c r="AG18" s="292"/>
      <c r="AH18" s="292"/>
      <c r="AI18" s="292"/>
      <c r="AJ18" s="292"/>
      <c r="AK18" s="292"/>
      <c r="AL18" s="292"/>
      <c r="AM18" s="292"/>
      <c r="AN18" s="178"/>
      <c r="AO18" s="292"/>
      <c r="AQ18" s="292"/>
      <c r="AR18" s="292"/>
      <c r="AS18" s="292"/>
      <c r="AT18" s="292"/>
      <c r="AU18" s="292"/>
      <c r="AV18" s="292"/>
      <c r="AW18" s="292"/>
      <c r="AX18" s="292"/>
      <c r="AY18" s="180"/>
      <c r="AZ18" s="180"/>
      <c r="BA18" s="189"/>
      <c r="BN18" s="292"/>
    </row>
    <row r="19" spans="1:68" ht="174.75" customHeight="1">
      <c r="A19" s="172">
        <f>+A18+1</f>
        <v>1</v>
      </c>
      <c r="B19" s="292" t="s">
        <v>774</v>
      </c>
      <c r="C19" s="292" t="s">
        <v>55</v>
      </c>
      <c r="D19" s="178" t="s">
        <v>1412</v>
      </c>
      <c r="E19" s="292" t="s">
        <v>1221</v>
      </c>
      <c r="F19" s="292" t="s">
        <v>83</v>
      </c>
      <c r="G19" s="456">
        <v>1</v>
      </c>
      <c r="H19" s="53">
        <v>1903</v>
      </c>
      <c r="I19" s="53">
        <v>1903</v>
      </c>
      <c r="J19" s="53">
        <v>2977</v>
      </c>
      <c r="K19" s="53">
        <v>2977</v>
      </c>
      <c r="L19" s="292"/>
      <c r="M19" s="292"/>
      <c r="N19" s="292"/>
      <c r="O19" s="292"/>
      <c r="P19" s="292"/>
      <c r="Q19" s="292"/>
      <c r="R19" s="292"/>
      <c r="S19" s="292"/>
      <c r="T19" s="292"/>
      <c r="U19" s="292"/>
      <c r="V19" s="292"/>
      <c r="W19" s="292" t="s">
        <v>84</v>
      </c>
      <c r="X19" s="292"/>
      <c r="Y19" s="292" t="s">
        <v>57</v>
      </c>
      <c r="Z19" s="292"/>
      <c r="AA19" s="292"/>
      <c r="AB19" s="292"/>
      <c r="AC19" s="292"/>
      <c r="AD19" s="292"/>
      <c r="AE19" s="292"/>
      <c r="AF19" s="292"/>
      <c r="AG19" s="292" t="s">
        <v>1221</v>
      </c>
      <c r="AH19" s="292"/>
      <c r="AI19" s="292"/>
      <c r="AJ19" s="292"/>
      <c r="AK19" s="292"/>
      <c r="AL19" s="292"/>
      <c r="AM19" s="292" t="s">
        <v>57</v>
      </c>
      <c r="AN19" s="178" t="s">
        <v>85</v>
      </c>
      <c r="AO19" s="292" t="s">
        <v>86</v>
      </c>
      <c r="AQ19" s="292" t="s">
        <v>87</v>
      </c>
      <c r="AR19" s="292" t="s">
        <v>62</v>
      </c>
      <c r="AS19" s="292" t="s">
        <v>63</v>
      </c>
      <c r="AT19" s="292"/>
      <c r="AU19" s="292"/>
      <c r="AV19" s="292"/>
      <c r="AW19" s="292"/>
      <c r="AX19" s="292"/>
      <c r="AY19" s="180" t="s">
        <v>64</v>
      </c>
      <c r="AZ19" s="180" t="s">
        <v>1413</v>
      </c>
      <c r="BA19" s="189"/>
      <c r="BN19" s="292" t="s">
        <v>1288</v>
      </c>
    </row>
    <row r="20" spans="1:68" s="58" customFormat="1" ht="102.75" hidden="1" customHeight="1">
      <c r="A20" s="51"/>
      <c r="B20" s="292"/>
      <c r="C20" s="52"/>
      <c r="D20" s="54"/>
      <c r="E20" s="52"/>
      <c r="F20" s="52"/>
      <c r="G20" s="456"/>
      <c r="H20" s="53"/>
      <c r="I20" s="53"/>
      <c r="J20" s="53"/>
      <c r="K20" s="53"/>
      <c r="L20" s="52"/>
      <c r="M20" s="59"/>
      <c r="N20" s="59"/>
      <c r="O20" s="52"/>
      <c r="P20" s="52"/>
      <c r="Q20" s="52"/>
      <c r="R20" s="52"/>
      <c r="S20" s="52"/>
      <c r="T20" s="52"/>
      <c r="U20" s="52"/>
      <c r="V20" s="52"/>
      <c r="W20" s="52"/>
      <c r="X20" s="52"/>
      <c r="Y20" s="52"/>
      <c r="Z20" s="52"/>
      <c r="AA20" s="52"/>
      <c r="AB20" s="52"/>
      <c r="AC20" s="52"/>
      <c r="AD20" s="52"/>
      <c r="AE20" s="54"/>
      <c r="AF20" s="52"/>
      <c r="AG20" s="52"/>
      <c r="AH20" s="52"/>
      <c r="AI20" s="52"/>
      <c r="AJ20" s="52"/>
      <c r="AK20" s="52"/>
      <c r="AL20" s="60"/>
      <c r="AM20" s="52"/>
      <c r="AN20" s="52"/>
      <c r="AO20" s="55"/>
      <c r="AP20" s="55"/>
      <c r="AZ20" s="54"/>
    </row>
    <row r="21" spans="1:68" s="58" customFormat="1" ht="367.5" hidden="1" customHeight="1">
      <c r="A21" s="51"/>
      <c r="B21" s="52"/>
      <c r="C21" s="52"/>
      <c r="D21" s="54"/>
      <c r="E21" s="52"/>
      <c r="F21" s="52"/>
      <c r="G21" s="456"/>
      <c r="H21" s="53"/>
      <c r="I21" s="53"/>
      <c r="J21" s="53"/>
      <c r="K21" s="53"/>
      <c r="L21" s="53"/>
      <c r="M21" s="51"/>
      <c r="N21" s="52"/>
      <c r="O21" s="54"/>
      <c r="Q21" s="52"/>
      <c r="R21" s="52"/>
      <c r="S21" s="52"/>
      <c r="T21" s="52"/>
      <c r="U21" s="52"/>
      <c r="V21" s="54"/>
      <c r="W21" s="52"/>
      <c r="X21" s="52"/>
      <c r="Y21" s="52"/>
      <c r="Z21" s="52"/>
      <c r="AA21" s="52"/>
      <c r="AB21" s="52"/>
      <c r="AC21" s="52"/>
      <c r="AD21" s="52"/>
      <c r="AE21" s="54"/>
      <c r="AF21" s="52"/>
      <c r="AG21" s="52"/>
      <c r="AH21" s="52"/>
      <c r="AI21" s="52"/>
      <c r="AJ21" s="52"/>
      <c r="AK21" s="52"/>
      <c r="AL21" s="60"/>
      <c r="AM21" s="52"/>
      <c r="AN21" s="52"/>
      <c r="AO21" s="55"/>
      <c r="AP21" s="55"/>
      <c r="AQ21" s="61"/>
      <c r="AR21" s="61"/>
      <c r="AZ21" s="54"/>
    </row>
    <row r="22" spans="1:68" ht="70.5" hidden="1" customHeight="1">
      <c r="A22" s="172"/>
      <c r="B22" s="292"/>
      <c r="C22" s="292"/>
      <c r="D22" s="292"/>
      <c r="E22" s="292"/>
      <c r="F22" s="292"/>
      <c r="G22" s="456"/>
      <c r="H22" s="53"/>
      <c r="I22" s="53"/>
      <c r="J22" s="53"/>
      <c r="K22" s="53"/>
      <c r="L22" s="312"/>
      <c r="M22" s="312"/>
      <c r="N22" s="292"/>
      <c r="O22" s="178"/>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2"/>
      <c r="AM22" s="292"/>
      <c r="AN22" s="292"/>
      <c r="AO22" s="292"/>
      <c r="AQ22" s="292"/>
      <c r="AR22" s="292"/>
      <c r="AS22" s="292"/>
      <c r="AT22" s="292"/>
      <c r="AU22" s="292"/>
      <c r="AV22" s="292"/>
      <c r="AW22" s="292"/>
      <c r="AX22" s="292"/>
      <c r="AY22" s="180"/>
      <c r="AZ22" s="180"/>
      <c r="BA22" s="189"/>
      <c r="BN22" s="292"/>
    </row>
    <row r="23" spans="1:68" ht="129.75" hidden="1" customHeight="1">
      <c r="A23" s="172"/>
      <c r="B23" s="292"/>
      <c r="C23" s="292"/>
      <c r="D23" s="292"/>
      <c r="E23" s="292"/>
      <c r="F23" s="292"/>
      <c r="G23" s="456"/>
      <c r="H23" s="53"/>
      <c r="I23" s="53"/>
      <c r="J23" s="53"/>
      <c r="K23" s="53"/>
      <c r="L23" s="312"/>
      <c r="M23" s="312"/>
      <c r="N23" s="292"/>
      <c r="O23" s="178"/>
      <c r="P23" s="292"/>
      <c r="Q23" s="292"/>
      <c r="R23" s="292"/>
      <c r="S23" s="292"/>
      <c r="T23" s="292"/>
      <c r="U23" s="292"/>
      <c r="V23" s="178"/>
      <c r="W23" s="292"/>
      <c r="X23" s="292"/>
      <c r="Y23" s="292"/>
      <c r="Z23" s="292"/>
      <c r="AA23" s="292"/>
      <c r="AB23" s="292"/>
      <c r="AC23" s="292"/>
      <c r="AD23" s="292"/>
      <c r="AE23" s="292"/>
      <c r="AF23" s="292"/>
      <c r="AG23" s="292"/>
      <c r="AH23" s="292"/>
      <c r="AI23" s="292"/>
      <c r="AJ23" s="292"/>
      <c r="AK23" s="292"/>
      <c r="AL23" s="292"/>
      <c r="AM23" s="292"/>
      <c r="AN23" s="292"/>
      <c r="AO23" s="292"/>
      <c r="AQ23" s="292"/>
      <c r="AR23" s="292"/>
      <c r="AS23" s="292"/>
      <c r="AT23" s="292"/>
      <c r="AU23" s="292"/>
      <c r="AV23" s="292"/>
      <c r="AW23" s="292"/>
      <c r="AX23" s="292"/>
      <c r="AY23" s="180"/>
      <c r="AZ23" s="180"/>
      <c r="BA23" s="189"/>
      <c r="BN23" s="292"/>
    </row>
    <row r="24" spans="1:68" ht="16.5" hidden="1">
      <c r="A24" s="172"/>
      <c r="B24" s="292"/>
      <c r="C24" s="292"/>
      <c r="D24" s="292"/>
      <c r="E24" s="292"/>
      <c r="F24" s="292"/>
      <c r="G24" s="456"/>
      <c r="H24" s="53"/>
      <c r="I24" s="53"/>
      <c r="J24" s="53"/>
      <c r="K24" s="53"/>
      <c r="L24" s="312"/>
      <c r="M24" s="312"/>
      <c r="N24" s="292"/>
      <c r="O24" s="190"/>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92"/>
      <c r="AQ24" s="292"/>
      <c r="AR24" s="292"/>
      <c r="AS24" s="292"/>
      <c r="AT24" s="292"/>
      <c r="AU24" s="292"/>
      <c r="AV24" s="292"/>
      <c r="AW24" s="292"/>
      <c r="AX24" s="292"/>
      <c r="AY24" s="180"/>
      <c r="AZ24" s="180"/>
      <c r="BA24" s="189"/>
      <c r="BN24" s="292"/>
    </row>
    <row r="25" spans="1:68" s="151" customFormat="1" ht="38.25" customHeight="1">
      <c r="A25" s="150"/>
      <c r="B25" s="293">
        <v>2</v>
      </c>
      <c r="C25" s="293" t="s">
        <v>107</v>
      </c>
      <c r="D25" s="293"/>
      <c r="E25" s="293"/>
      <c r="F25" s="293" t="s">
        <v>1735</v>
      </c>
      <c r="G25" s="251">
        <f>+G26+G34+G43+G50+G54+G62+G70+G79+G89+G96</f>
        <v>17</v>
      </c>
      <c r="H25" s="291">
        <f>+H26+H34+H43+H50+H54+H62+H70+H79+H89+H96</f>
        <v>8429.74</v>
      </c>
      <c r="I25" s="291">
        <f>+I26+I34+I43+I50+I54+I62+I70+I79+I89+I96</f>
        <v>8048.6399999999994</v>
      </c>
      <c r="J25" s="291">
        <f>+J26+J34+J43+J50+J54+J62+J70+J79+J89+J96</f>
        <v>4705.5499999999993</v>
      </c>
      <c r="K25" s="291">
        <f>+K26+K34+K43+K50+K54+K62+K70+K79+K89+K96</f>
        <v>4087.2500000000005</v>
      </c>
      <c r="L25" s="170"/>
      <c r="M25" s="170"/>
      <c r="N25" s="170"/>
      <c r="O25" s="170"/>
      <c r="P25" s="170"/>
      <c r="Q25" s="170"/>
      <c r="R25" s="170"/>
      <c r="S25" s="170"/>
      <c r="T25" s="293">
        <f>+T26+T34+T43+T50+T54+T62+T70+T79+T89+T96</f>
        <v>0</v>
      </c>
      <c r="U25" s="182"/>
      <c r="V25" s="182"/>
      <c r="W25" s="182"/>
      <c r="X25" s="171">
        <f ca="1">+X26+X34+X43+X50+X54+X62+X70+X79+X89+X96</f>
        <v>36</v>
      </c>
      <c r="Y25" s="171">
        <f ca="1">+Y26+Y34+Y43+Y50+Y54+Y62+Y70+Y79+Y89+Y96</f>
        <v>28</v>
      </c>
      <c r="Z25" s="171">
        <f ca="1">+Z26+Z34+Z43+Z50+Z54+Z62+Z70+Z79+Z89+Z96</f>
        <v>33</v>
      </c>
      <c r="AA25" s="170"/>
      <c r="AB25" s="170"/>
      <c r="AC25" s="170"/>
      <c r="AD25" s="170"/>
      <c r="AE25" s="170"/>
      <c r="AF25" s="170"/>
      <c r="AG25" s="170"/>
      <c r="AH25" s="150"/>
      <c r="AI25" s="150"/>
      <c r="AJ25" s="165"/>
      <c r="AK25" s="165"/>
      <c r="AL25" s="165"/>
      <c r="AM25" s="165"/>
      <c r="AN25" s="150"/>
      <c r="AO25" s="172"/>
      <c r="AQ25" s="172"/>
      <c r="AR25" s="172"/>
      <c r="AS25" s="172"/>
      <c r="AT25" s="172"/>
      <c r="AU25" s="172"/>
      <c r="AV25" s="172"/>
      <c r="AW25" s="172"/>
      <c r="AX25" s="172"/>
      <c r="AY25" s="173"/>
      <c r="AZ25" s="173"/>
      <c r="BA25" s="176"/>
      <c r="BN25" s="150"/>
    </row>
    <row r="26" spans="1:68" s="151" customFormat="1" ht="36" customHeight="1">
      <c r="A26" s="150"/>
      <c r="B26" s="293" t="s">
        <v>496</v>
      </c>
      <c r="C26" s="293" t="s">
        <v>1410</v>
      </c>
      <c r="D26" s="293"/>
      <c r="E26" s="293"/>
      <c r="F26" s="293" t="s">
        <v>1390</v>
      </c>
      <c r="G26" s="251">
        <f>SUM(G27:G33)</f>
        <v>4</v>
      </c>
      <c r="H26" s="291">
        <f>SUM(H27:H33)</f>
        <v>1758.2</v>
      </c>
      <c r="I26" s="291">
        <f>SUM(I27:I33)</f>
        <v>1377.1</v>
      </c>
      <c r="J26" s="291">
        <f>SUM(J27:J33)</f>
        <v>2074.6</v>
      </c>
      <c r="K26" s="291">
        <f>SUM(K27:K33)</f>
        <v>1456.3</v>
      </c>
      <c r="L26" s="293"/>
      <c r="M26" s="293"/>
      <c r="N26" s="293"/>
      <c r="O26" s="293"/>
      <c r="P26" s="293"/>
      <c r="Q26" s="293"/>
      <c r="R26" s="293"/>
      <c r="S26" s="293"/>
      <c r="T26" s="293">
        <f>COUNTIF(T27:T33,"x")</f>
        <v>0</v>
      </c>
      <c r="U26" s="293"/>
      <c r="V26" s="293"/>
      <c r="W26" s="293"/>
      <c r="X26" s="293">
        <f ca="1">COUNTIF(X27:X194,"x")</f>
        <v>2</v>
      </c>
      <c r="Y26" s="293">
        <f ca="1">COUNTIF(Y27:Y194,"x")</f>
        <v>5</v>
      </c>
      <c r="Z26" s="293">
        <f ca="1">COUNTIF(Z27:Z194,"x")</f>
        <v>2</v>
      </c>
      <c r="AA26" s="293"/>
      <c r="AB26" s="293"/>
      <c r="AC26" s="293"/>
      <c r="AD26" s="293"/>
      <c r="AE26" s="293"/>
      <c r="AF26" s="293"/>
      <c r="AG26" s="293"/>
      <c r="AH26" s="183"/>
      <c r="AI26" s="183"/>
      <c r="AJ26" s="183"/>
      <c r="AK26" s="183"/>
      <c r="AL26" s="183"/>
      <c r="AM26" s="183"/>
      <c r="AN26" s="183"/>
      <c r="AO26" s="184"/>
      <c r="AQ26" s="184"/>
      <c r="AR26" s="184"/>
      <c r="AS26" s="184"/>
      <c r="AT26" s="184"/>
      <c r="AU26" s="185"/>
      <c r="AV26" s="184"/>
      <c r="AW26" s="185"/>
      <c r="AX26" s="184"/>
      <c r="AY26" s="186"/>
      <c r="AZ26" s="186"/>
      <c r="BA26" s="187"/>
      <c r="BN26" s="150"/>
    </row>
    <row r="27" spans="1:68" ht="74.25" customHeight="1">
      <c r="A27" s="172">
        <f>+A37+1</f>
        <v>2</v>
      </c>
      <c r="B27" s="292" t="s">
        <v>498</v>
      </c>
      <c r="C27" s="292" t="s">
        <v>109</v>
      </c>
      <c r="D27" s="292" t="s">
        <v>1426</v>
      </c>
      <c r="E27" s="292" t="s">
        <v>110</v>
      </c>
      <c r="F27" s="292" t="s">
        <v>111</v>
      </c>
      <c r="G27" s="456">
        <v>1</v>
      </c>
      <c r="H27" s="53">
        <v>843.6</v>
      </c>
      <c r="I27" s="53">
        <v>843.6</v>
      </c>
      <c r="J27" s="53">
        <v>1170</v>
      </c>
      <c r="K27" s="53">
        <v>1170</v>
      </c>
      <c r="L27" s="292"/>
      <c r="M27" s="292"/>
      <c r="N27" s="292" t="s">
        <v>1564</v>
      </c>
      <c r="O27" s="178" t="s">
        <v>1511</v>
      </c>
      <c r="P27" s="292"/>
      <c r="Q27" s="292"/>
      <c r="R27" s="292"/>
      <c r="S27" s="292"/>
      <c r="T27" s="292"/>
      <c r="U27" s="292"/>
      <c r="V27" s="292"/>
      <c r="W27" s="292" t="s">
        <v>77</v>
      </c>
      <c r="X27" s="292"/>
      <c r="Y27" s="292" t="s">
        <v>57</v>
      </c>
      <c r="Z27" s="292"/>
      <c r="AA27" s="292"/>
      <c r="AB27" s="292"/>
      <c r="AC27" s="292"/>
      <c r="AD27" s="292"/>
      <c r="AE27" s="292"/>
      <c r="AF27" s="292"/>
      <c r="AG27" s="292" t="s">
        <v>59</v>
      </c>
      <c r="AH27" s="179"/>
      <c r="AI27" s="179"/>
      <c r="AJ27" s="179"/>
      <c r="AK27" s="179"/>
      <c r="AL27" s="179"/>
      <c r="AM27" s="292" t="s">
        <v>57</v>
      </c>
      <c r="AN27" s="292" t="s">
        <v>112</v>
      </c>
      <c r="AO27" s="185" t="s">
        <v>113</v>
      </c>
      <c r="AQ27" s="292" t="s">
        <v>114</v>
      </c>
      <c r="AR27" s="292" t="s">
        <v>115</v>
      </c>
      <c r="AS27" s="292" t="s">
        <v>63</v>
      </c>
      <c r="AT27" s="292"/>
      <c r="AU27" s="292" t="s">
        <v>72</v>
      </c>
      <c r="AV27" s="292"/>
      <c r="AW27" s="292"/>
      <c r="AX27" s="292"/>
      <c r="AY27" s="180" t="s">
        <v>64</v>
      </c>
      <c r="AZ27" s="180" t="s">
        <v>1427</v>
      </c>
      <c r="BA27" s="189"/>
      <c r="BN27" s="292" t="s">
        <v>1288</v>
      </c>
    </row>
    <row r="28" spans="1:68" ht="77.25" hidden="1" customHeight="1">
      <c r="A28" s="172"/>
      <c r="B28" s="292"/>
      <c r="C28" s="292"/>
      <c r="D28" s="292"/>
      <c r="E28" s="292"/>
      <c r="F28" s="292"/>
      <c r="G28" s="456"/>
      <c r="H28" s="53"/>
      <c r="I28" s="53"/>
      <c r="J28" s="53"/>
      <c r="K28" s="53"/>
      <c r="L28" s="312"/>
      <c r="M28" s="312"/>
      <c r="N28" s="292"/>
      <c r="O28" s="292"/>
      <c r="P28" s="292"/>
      <c r="Q28" s="292"/>
      <c r="R28" s="292"/>
      <c r="S28" s="292"/>
      <c r="T28" s="292"/>
      <c r="U28" s="292"/>
      <c r="V28" s="292"/>
      <c r="W28" s="292"/>
      <c r="X28" s="292"/>
      <c r="Y28" s="292"/>
      <c r="Z28" s="292"/>
      <c r="AA28" s="292"/>
      <c r="AB28" s="292"/>
      <c r="AC28" s="292"/>
      <c r="AD28" s="292"/>
      <c r="AE28" s="292"/>
      <c r="AF28" s="292"/>
      <c r="AG28" s="292"/>
      <c r="AH28" s="179"/>
      <c r="AI28" s="179"/>
      <c r="AJ28" s="179"/>
      <c r="AK28" s="179"/>
      <c r="AL28" s="179"/>
      <c r="AM28" s="292"/>
      <c r="AN28" s="292"/>
      <c r="AO28" s="262"/>
      <c r="AQ28" s="292"/>
      <c r="AR28" s="292"/>
      <c r="AS28" s="292"/>
      <c r="AT28" s="292"/>
      <c r="AU28" s="292"/>
      <c r="AV28" s="292"/>
      <c r="AW28" s="292"/>
      <c r="AX28" s="292"/>
      <c r="AY28" s="180"/>
      <c r="AZ28" s="180"/>
      <c r="BA28" s="189"/>
      <c r="BN28" s="292"/>
    </row>
    <row r="29" spans="1:68" ht="84" hidden="1" customHeight="1">
      <c r="A29" s="172"/>
      <c r="B29" s="292"/>
      <c r="C29" s="292"/>
      <c r="D29" s="292"/>
      <c r="E29" s="292"/>
      <c r="F29" s="292"/>
      <c r="G29" s="456"/>
      <c r="H29" s="53"/>
      <c r="I29" s="53"/>
      <c r="J29" s="53"/>
      <c r="K29" s="53"/>
      <c r="L29" s="312"/>
      <c r="M29" s="312"/>
      <c r="N29" s="292"/>
      <c r="O29" s="292"/>
      <c r="P29" s="292"/>
      <c r="Q29" s="292"/>
      <c r="R29" s="292"/>
      <c r="S29" s="292"/>
      <c r="T29" s="292"/>
      <c r="U29" s="292"/>
      <c r="V29" s="292"/>
      <c r="W29" s="292"/>
      <c r="X29" s="292"/>
      <c r="Y29" s="292"/>
      <c r="Z29" s="292"/>
      <c r="AA29" s="292"/>
      <c r="AB29" s="292"/>
      <c r="AC29" s="292"/>
      <c r="AD29" s="292"/>
      <c r="AE29" s="292"/>
      <c r="AF29" s="292"/>
      <c r="AG29" s="292"/>
      <c r="AH29" s="179"/>
      <c r="AI29" s="179"/>
      <c r="AJ29" s="179"/>
      <c r="AK29" s="179"/>
      <c r="AL29" s="179"/>
      <c r="AM29" s="292"/>
      <c r="AN29" s="292"/>
      <c r="AO29" s="262"/>
      <c r="AQ29" s="292"/>
      <c r="AR29" s="292"/>
      <c r="AS29" s="292"/>
      <c r="AT29" s="292"/>
      <c r="AU29" s="292"/>
      <c r="AV29" s="292"/>
      <c r="AW29" s="292"/>
      <c r="AX29" s="292"/>
      <c r="AY29" s="180"/>
      <c r="AZ29" s="180"/>
      <c r="BA29" s="189"/>
      <c r="BN29" s="292"/>
    </row>
    <row r="30" spans="1:68" ht="93.75" customHeight="1">
      <c r="A30" s="172">
        <f>+A29+1</f>
        <v>1</v>
      </c>
      <c r="B30" s="292" t="s">
        <v>1335</v>
      </c>
      <c r="C30" s="292" t="s">
        <v>109</v>
      </c>
      <c r="D30" s="292" t="s">
        <v>1261</v>
      </c>
      <c r="E30" s="292" t="s">
        <v>118</v>
      </c>
      <c r="F30" s="292" t="s">
        <v>1512</v>
      </c>
      <c r="G30" s="456">
        <v>1</v>
      </c>
      <c r="H30" s="53">
        <v>40.6</v>
      </c>
      <c r="I30" s="53">
        <v>40.6</v>
      </c>
      <c r="J30" s="53">
        <f>+H30</f>
        <v>40.6</v>
      </c>
      <c r="K30" s="53">
        <v>40.6</v>
      </c>
      <c r="L30" s="292"/>
      <c r="M30" s="292"/>
      <c r="N30" s="292"/>
      <c r="O30" s="292"/>
      <c r="P30" s="292"/>
      <c r="Q30" s="292"/>
      <c r="R30" s="292"/>
      <c r="S30" s="292"/>
      <c r="T30" s="292"/>
      <c r="U30" s="292"/>
      <c r="V30" s="292"/>
      <c r="W30" s="292" t="s">
        <v>119</v>
      </c>
      <c r="X30" s="292" t="s">
        <v>57</v>
      </c>
      <c r="Y30" s="292"/>
      <c r="Z30" s="292"/>
      <c r="AA30" s="292"/>
      <c r="AB30" s="292"/>
      <c r="AC30" s="292"/>
      <c r="AD30" s="292"/>
      <c r="AE30" s="292"/>
      <c r="AF30" s="292"/>
      <c r="AG30" s="292" t="s">
        <v>120</v>
      </c>
      <c r="AH30" s="179"/>
      <c r="AI30" s="179"/>
      <c r="AJ30" s="179"/>
      <c r="AK30" s="179"/>
      <c r="AL30" s="179"/>
      <c r="AM30" s="292" t="s">
        <v>57</v>
      </c>
      <c r="AN30" s="292" t="s">
        <v>117</v>
      </c>
      <c r="AO30" s="262" t="s">
        <v>121</v>
      </c>
      <c r="AQ30" s="292" t="s">
        <v>114</v>
      </c>
      <c r="AR30" s="292" t="s">
        <v>115</v>
      </c>
      <c r="AS30" s="292" t="s">
        <v>63</v>
      </c>
      <c r="AT30" s="292"/>
      <c r="AU30" s="193"/>
      <c r="AV30" s="292"/>
      <c r="AW30" s="193" t="s">
        <v>122</v>
      </c>
      <c r="AX30" s="292"/>
      <c r="AY30" s="180"/>
      <c r="AZ30" s="180" t="s">
        <v>1379</v>
      </c>
      <c r="BA30" s="189" t="s">
        <v>1216</v>
      </c>
      <c r="BN30" s="292" t="s">
        <v>1287</v>
      </c>
    </row>
    <row r="31" spans="1:68" ht="129.75" hidden="1" customHeight="1">
      <c r="A31" s="172"/>
      <c r="B31" s="292"/>
      <c r="C31" s="292"/>
      <c r="D31" s="292"/>
      <c r="E31" s="292"/>
      <c r="F31" s="292"/>
      <c r="G31" s="456"/>
      <c r="H31" s="53"/>
      <c r="I31" s="53"/>
      <c r="J31" s="53"/>
      <c r="K31" s="53"/>
      <c r="L31" s="312"/>
      <c r="M31" s="312"/>
      <c r="N31" s="292"/>
      <c r="O31" s="178"/>
      <c r="P31" s="292"/>
      <c r="Q31" s="190"/>
      <c r="R31" s="292"/>
      <c r="S31" s="292"/>
      <c r="T31" s="292"/>
      <c r="U31" s="292"/>
      <c r="V31" s="292"/>
      <c r="W31" s="292"/>
      <c r="X31" s="292"/>
      <c r="Y31" s="292"/>
      <c r="Z31" s="292"/>
      <c r="AA31" s="292"/>
      <c r="AB31" s="292"/>
      <c r="AC31" s="292"/>
      <c r="AD31" s="292"/>
      <c r="AE31" s="292"/>
      <c r="AF31" s="292"/>
      <c r="AG31" s="292"/>
      <c r="AH31" s="292"/>
      <c r="AI31" s="292"/>
      <c r="AJ31" s="292"/>
      <c r="AK31" s="292"/>
      <c r="AL31" s="292"/>
      <c r="AM31" s="292"/>
      <c r="AN31" s="292"/>
      <c r="AO31" s="178"/>
      <c r="AQ31" s="292"/>
      <c r="AR31" s="292"/>
      <c r="AS31" s="292"/>
      <c r="AT31" s="292"/>
      <c r="AU31" s="292"/>
      <c r="AV31" s="293"/>
      <c r="AW31" s="292"/>
      <c r="AX31" s="292"/>
      <c r="AY31" s="180"/>
      <c r="AZ31" s="180"/>
      <c r="BA31" s="189"/>
      <c r="BN31" s="292"/>
    </row>
    <row r="32" spans="1:68" ht="112.5" customHeight="1">
      <c r="A32" s="172">
        <f>+A30+1</f>
        <v>2</v>
      </c>
      <c r="B32" s="292" t="s">
        <v>1336</v>
      </c>
      <c r="C32" s="292" t="s">
        <v>109</v>
      </c>
      <c r="D32" s="292" t="s">
        <v>1428</v>
      </c>
      <c r="E32" s="292" t="s">
        <v>124</v>
      </c>
      <c r="F32" s="292" t="s">
        <v>125</v>
      </c>
      <c r="G32" s="456">
        <v>1</v>
      </c>
      <c r="H32" s="53">
        <v>37</v>
      </c>
      <c r="I32" s="53">
        <f>+H32</f>
        <v>37</v>
      </c>
      <c r="J32" s="53">
        <v>27</v>
      </c>
      <c r="K32" s="53">
        <f>+J32</f>
        <v>27</v>
      </c>
      <c r="L32" s="292"/>
      <c r="M32" s="292"/>
      <c r="N32" s="292"/>
      <c r="O32" s="292"/>
      <c r="P32" s="292"/>
      <c r="Q32" s="292"/>
      <c r="R32" s="292"/>
      <c r="S32" s="292"/>
      <c r="T32" s="292"/>
      <c r="U32" s="292"/>
      <c r="V32" s="292"/>
      <c r="W32" s="292" t="s">
        <v>126</v>
      </c>
      <c r="X32" s="292"/>
      <c r="Y32" s="292" t="s">
        <v>57</v>
      </c>
      <c r="Z32" s="292"/>
      <c r="AA32" s="292"/>
      <c r="AB32" s="292"/>
      <c r="AC32" s="292"/>
      <c r="AD32" s="292"/>
      <c r="AE32" s="292"/>
      <c r="AF32" s="292"/>
      <c r="AG32" s="292" t="s">
        <v>127</v>
      </c>
      <c r="AH32" s="179"/>
      <c r="AI32" s="179"/>
      <c r="AJ32" s="179"/>
      <c r="AK32" s="179"/>
      <c r="AL32" s="179" t="s">
        <v>128</v>
      </c>
      <c r="AM32" s="292" t="s">
        <v>57</v>
      </c>
      <c r="AN32" s="292" t="s">
        <v>123</v>
      </c>
      <c r="AO32" s="262" t="s">
        <v>129</v>
      </c>
      <c r="AQ32" s="292" t="s">
        <v>114</v>
      </c>
      <c r="AR32" s="292" t="s">
        <v>115</v>
      </c>
      <c r="AS32" s="292" t="s">
        <v>63</v>
      </c>
      <c r="AT32" s="292"/>
      <c r="AU32" s="292" t="s">
        <v>72</v>
      </c>
      <c r="AV32" s="292"/>
      <c r="AW32" s="193" t="s">
        <v>122</v>
      </c>
      <c r="AX32" s="292"/>
      <c r="AY32" s="180"/>
      <c r="AZ32" s="180" t="s">
        <v>1379</v>
      </c>
      <c r="BA32" s="189"/>
      <c r="BN32" s="292" t="s">
        <v>1288</v>
      </c>
    </row>
    <row r="33" spans="1:85" ht="101.25" customHeight="1">
      <c r="A33" s="172">
        <f>+A158+1</f>
        <v>5</v>
      </c>
      <c r="B33" s="292" t="s">
        <v>1337</v>
      </c>
      <c r="C33" s="292" t="s">
        <v>109</v>
      </c>
      <c r="D33" s="292" t="s">
        <v>1415</v>
      </c>
      <c r="E33" s="292" t="s">
        <v>130</v>
      </c>
      <c r="F33" s="292" t="s">
        <v>131</v>
      </c>
      <c r="G33" s="456">
        <v>1</v>
      </c>
      <c r="H33" s="465">
        <v>837</v>
      </c>
      <c r="I33" s="4">
        <v>455.9</v>
      </c>
      <c r="J33" s="53">
        <v>837</v>
      </c>
      <c r="K33" s="53">
        <v>218.7</v>
      </c>
      <c r="L33" s="292" t="s">
        <v>1556</v>
      </c>
      <c r="M33" s="190">
        <v>34922</v>
      </c>
      <c r="N33" s="292" t="s">
        <v>1540</v>
      </c>
      <c r="O33" s="190">
        <v>41220</v>
      </c>
      <c r="P33" s="292"/>
      <c r="Q33" s="190"/>
      <c r="R33" s="292"/>
      <c r="S33" s="292"/>
      <c r="T33" s="292"/>
      <c r="U33" s="292"/>
      <c r="V33" s="190"/>
      <c r="W33" s="292" t="s">
        <v>77</v>
      </c>
      <c r="X33" s="292"/>
      <c r="Y33" s="292" t="s">
        <v>57</v>
      </c>
      <c r="Z33" s="292"/>
      <c r="AA33" s="292"/>
      <c r="AB33" s="292"/>
      <c r="AC33" s="292"/>
      <c r="AD33" s="292"/>
      <c r="AE33" s="292"/>
      <c r="AF33" s="292"/>
      <c r="AG33" s="292" t="s">
        <v>59</v>
      </c>
      <c r="AH33" s="292"/>
      <c r="AI33" s="292"/>
      <c r="AJ33" s="292"/>
      <c r="AK33" s="292"/>
      <c r="AL33" s="292"/>
      <c r="AM33" s="292" t="s">
        <v>57</v>
      </c>
      <c r="AN33" s="292" t="s">
        <v>132</v>
      </c>
      <c r="AO33" s="292" t="s">
        <v>133</v>
      </c>
      <c r="AQ33" s="292" t="s">
        <v>114</v>
      </c>
      <c r="AR33" s="292" t="s">
        <v>115</v>
      </c>
      <c r="AS33" s="292" t="s">
        <v>63</v>
      </c>
      <c r="AT33" s="292"/>
      <c r="AU33" s="292" t="s">
        <v>72</v>
      </c>
      <c r="AV33" s="292"/>
      <c r="AW33" s="292"/>
      <c r="AX33" s="292"/>
      <c r="AY33" s="180" t="s">
        <v>64</v>
      </c>
      <c r="AZ33" s="180" t="s">
        <v>1416</v>
      </c>
      <c r="BA33" s="189"/>
      <c r="BN33" s="292" t="s">
        <v>1288</v>
      </c>
    </row>
    <row r="34" spans="1:85" s="151" customFormat="1" ht="40.5" customHeight="1">
      <c r="A34" s="150"/>
      <c r="B34" s="293" t="s">
        <v>505</v>
      </c>
      <c r="C34" s="293" t="s">
        <v>141</v>
      </c>
      <c r="D34" s="293"/>
      <c r="E34" s="293"/>
      <c r="F34" s="293" t="s">
        <v>1392</v>
      </c>
      <c r="G34" s="251">
        <f>SUM(G35:G42)</f>
        <v>2</v>
      </c>
      <c r="H34" s="291">
        <f>SUM(H35:H42)</f>
        <v>3323.69</v>
      </c>
      <c r="I34" s="291">
        <f>SUM(I35:I42)</f>
        <v>3323.69</v>
      </c>
      <c r="J34" s="291">
        <f>SUM(J35:J42)</f>
        <v>730</v>
      </c>
      <c r="K34" s="291">
        <f>SUM(K35:K42)</f>
        <v>730</v>
      </c>
      <c r="L34" s="293"/>
      <c r="M34" s="293"/>
      <c r="N34" s="293"/>
      <c r="O34" s="293"/>
      <c r="P34" s="293"/>
      <c r="Q34" s="293"/>
      <c r="R34" s="293"/>
      <c r="S34" s="293"/>
      <c r="T34" s="293">
        <f>COUNTIF(T35:T42,"x")</f>
        <v>0</v>
      </c>
      <c r="U34" s="293"/>
      <c r="V34" s="293"/>
      <c r="W34" s="293"/>
      <c r="X34" s="293">
        <f ca="1">COUNTIF(X35:X196,"x")</f>
        <v>5</v>
      </c>
      <c r="Y34" s="293">
        <f ca="1">COUNTIF(Y35:Y196,"x")</f>
        <v>3</v>
      </c>
      <c r="Z34" s="293">
        <f ca="1">COUNTIF(Z35:Z196,"x")</f>
        <v>1</v>
      </c>
      <c r="AA34" s="293"/>
      <c r="AB34" s="293"/>
      <c r="AC34" s="293"/>
      <c r="AD34" s="293"/>
      <c r="AE34" s="293"/>
      <c r="AF34" s="293"/>
      <c r="AG34" s="293"/>
      <c r="AH34" s="183"/>
      <c r="AI34" s="183"/>
      <c r="AJ34" s="183"/>
      <c r="AK34" s="183"/>
      <c r="AL34" s="183"/>
      <c r="AM34" s="183"/>
      <c r="AN34" s="183"/>
      <c r="AO34" s="184"/>
      <c r="AQ34" s="184"/>
      <c r="AR34" s="184"/>
      <c r="AS34" s="184"/>
      <c r="AT34" s="184"/>
      <c r="AU34" s="185"/>
      <c r="AV34" s="184"/>
      <c r="AW34" s="185"/>
      <c r="AX34" s="184"/>
      <c r="AY34" s="186"/>
      <c r="AZ34" s="186"/>
      <c r="BA34" s="187"/>
      <c r="BN34" s="150"/>
    </row>
    <row r="35" spans="1:85" ht="73.5" hidden="1" customHeight="1">
      <c r="A35" s="172"/>
      <c r="B35" s="292"/>
      <c r="C35" s="292"/>
      <c r="D35" s="292"/>
      <c r="E35" s="292"/>
      <c r="F35" s="292"/>
      <c r="G35" s="456"/>
      <c r="H35" s="53"/>
      <c r="I35" s="53"/>
      <c r="J35" s="53"/>
      <c r="K35" s="53"/>
      <c r="L35" s="292"/>
      <c r="M35" s="178"/>
      <c r="N35" s="292"/>
      <c r="O35" s="178"/>
      <c r="P35" s="292"/>
      <c r="Q35" s="292"/>
      <c r="R35" s="292"/>
      <c r="S35" s="292"/>
      <c r="T35" s="292"/>
      <c r="U35" s="292"/>
      <c r="V35" s="178"/>
      <c r="W35" s="292"/>
      <c r="X35" s="292"/>
      <c r="Y35" s="292"/>
      <c r="Z35" s="292"/>
      <c r="AA35" s="292"/>
      <c r="AB35" s="292"/>
      <c r="AC35" s="292"/>
      <c r="AD35" s="292"/>
      <c r="AE35" s="292"/>
      <c r="AF35" s="292"/>
      <c r="AG35" s="292"/>
      <c r="AH35" s="292"/>
      <c r="AI35" s="292"/>
      <c r="AJ35" s="292"/>
      <c r="AK35" s="292"/>
      <c r="AL35" s="292"/>
      <c r="AM35" s="292"/>
      <c r="AN35" s="292"/>
      <c r="AO35" s="292"/>
      <c r="AQ35" s="78"/>
      <c r="AR35" s="292"/>
      <c r="AS35" s="292"/>
      <c r="AT35" s="292"/>
      <c r="AU35" s="292"/>
      <c r="AV35" s="292"/>
      <c r="AW35" s="292"/>
      <c r="AX35" s="292"/>
      <c r="AY35" s="180"/>
      <c r="AZ35" s="180"/>
      <c r="BA35" s="189"/>
      <c r="BN35" s="292"/>
    </row>
    <row r="36" spans="1:85" ht="89.25" hidden="1" customHeight="1">
      <c r="A36" s="172"/>
      <c r="B36" s="292"/>
      <c r="C36" s="292"/>
      <c r="D36" s="78"/>
      <c r="E36" s="292"/>
      <c r="F36" s="292"/>
      <c r="G36" s="456"/>
      <c r="H36" s="53"/>
      <c r="I36" s="53"/>
      <c r="J36" s="53"/>
      <c r="K36" s="53"/>
      <c r="L36" s="312"/>
      <c r="M36" s="312"/>
      <c r="N36" s="292"/>
      <c r="O36" s="178"/>
      <c r="P36" s="292"/>
      <c r="Q36" s="292"/>
      <c r="R36" s="292"/>
      <c r="S36" s="292"/>
      <c r="T36" s="292"/>
      <c r="U36" s="292"/>
      <c r="V36" s="178"/>
      <c r="W36" s="292"/>
      <c r="X36" s="292"/>
      <c r="Y36" s="292"/>
      <c r="Z36" s="292"/>
      <c r="AA36" s="292"/>
      <c r="AB36" s="292"/>
      <c r="AC36" s="292"/>
      <c r="AD36" s="292"/>
      <c r="AE36" s="292"/>
      <c r="AF36" s="292"/>
      <c r="AG36" s="292"/>
      <c r="AH36" s="292"/>
      <c r="AI36" s="292"/>
      <c r="AJ36" s="292"/>
      <c r="AK36" s="292"/>
      <c r="AL36" s="292"/>
      <c r="AM36" s="292"/>
      <c r="AN36" s="292"/>
      <c r="AO36" s="292"/>
      <c r="AQ36" s="78"/>
      <c r="AR36" s="292"/>
      <c r="AS36" s="292"/>
      <c r="AT36" s="292"/>
      <c r="AU36" s="292"/>
      <c r="AV36" s="292"/>
      <c r="AW36" s="292"/>
      <c r="AX36" s="292"/>
      <c r="AY36" s="180"/>
      <c r="AZ36" s="180"/>
      <c r="BA36" s="189"/>
      <c r="BN36" s="292"/>
    </row>
    <row r="37" spans="1:85" ht="69.75" customHeight="1">
      <c r="A37" s="172">
        <f>+A161+1</f>
        <v>1</v>
      </c>
      <c r="B37" s="292" t="s">
        <v>516</v>
      </c>
      <c r="C37" s="292" t="s">
        <v>142</v>
      </c>
      <c r="D37" s="78" t="s">
        <v>144</v>
      </c>
      <c r="E37" s="292" t="s">
        <v>145</v>
      </c>
      <c r="F37" s="292" t="s">
        <v>1513</v>
      </c>
      <c r="G37" s="456">
        <v>1</v>
      </c>
      <c r="H37" s="53">
        <v>434</v>
      </c>
      <c r="I37" s="53">
        <f>+H37</f>
        <v>434</v>
      </c>
      <c r="J37" s="53">
        <v>730</v>
      </c>
      <c r="K37" s="53">
        <f>+J37</f>
        <v>730</v>
      </c>
      <c r="L37" s="292"/>
      <c r="M37" s="292"/>
      <c r="N37" s="177" t="s">
        <v>1563</v>
      </c>
      <c r="O37" s="178" t="s">
        <v>1514</v>
      </c>
      <c r="P37" s="292"/>
      <c r="Q37" s="292"/>
      <c r="R37" s="292"/>
      <c r="S37" s="292"/>
      <c r="T37" s="292"/>
      <c r="U37" s="292"/>
      <c r="V37" s="292"/>
      <c r="W37" s="292" t="s">
        <v>146</v>
      </c>
      <c r="X37" s="292"/>
      <c r="Y37" s="292" t="s">
        <v>57</v>
      </c>
      <c r="Z37" s="292"/>
      <c r="AA37" s="292"/>
      <c r="AB37" s="292"/>
      <c r="AC37" s="292"/>
      <c r="AD37" s="292"/>
      <c r="AE37" s="292"/>
      <c r="AF37" s="292"/>
      <c r="AG37" s="292" t="s">
        <v>59</v>
      </c>
      <c r="AH37" s="292"/>
      <c r="AI37" s="292"/>
      <c r="AJ37" s="292"/>
      <c r="AK37" s="292"/>
      <c r="AL37" s="292"/>
      <c r="AM37" s="292" t="s">
        <v>57</v>
      </c>
      <c r="AN37" s="78" t="s">
        <v>147</v>
      </c>
      <c r="AO37" s="78" t="s">
        <v>137</v>
      </c>
      <c r="AQ37" s="78" t="s">
        <v>143</v>
      </c>
      <c r="AR37" s="292" t="s">
        <v>115</v>
      </c>
      <c r="AS37" s="66" t="s">
        <v>63</v>
      </c>
      <c r="AT37" s="66"/>
      <c r="AU37" s="292" t="s">
        <v>72</v>
      </c>
      <c r="AV37" s="78"/>
      <c r="AW37" s="78"/>
      <c r="AX37" s="78"/>
      <c r="AY37" s="180" t="s">
        <v>64</v>
      </c>
      <c r="AZ37" s="180" t="s">
        <v>1407</v>
      </c>
      <c r="BA37" s="220"/>
      <c r="BN37" s="292" t="s">
        <v>1288</v>
      </c>
    </row>
    <row r="38" spans="1:85" ht="72.75" hidden="1" customHeight="1">
      <c r="A38" s="172"/>
      <c r="B38" s="292"/>
      <c r="C38" s="292"/>
      <c r="D38" s="292"/>
      <c r="E38" s="292"/>
      <c r="F38" s="292"/>
      <c r="G38" s="456"/>
      <c r="H38" s="53"/>
      <c r="I38" s="53"/>
      <c r="J38" s="53"/>
      <c r="K38" s="53"/>
      <c r="L38" s="312"/>
      <c r="M38" s="312"/>
      <c r="N38" s="292"/>
      <c r="O38" s="178"/>
      <c r="P38" s="292"/>
      <c r="Q38" s="292"/>
      <c r="R38" s="292"/>
      <c r="S38" s="292"/>
      <c r="T38" s="292"/>
      <c r="U38" s="292"/>
      <c r="V38" s="178"/>
      <c r="W38" s="292"/>
      <c r="X38" s="292"/>
      <c r="Y38" s="292"/>
      <c r="Z38" s="292"/>
      <c r="AA38" s="292"/>
      <c r="AB38" s="292"/>
      <c r="AC38" s="292"/>
      <c r="AD38" s="292"/>
      <c r="AE38" s="292"/>
      <c r="AF38" s="292"/>
      <c r="AG38" s="292"/>
      <c r="AH38" s="292"/>
      <c r="AI38" s="292"/>
      <c r="AJ38" s="292"/>
      <c r="AK38" s="292"/>
      <c r="AL38" s="292"/>
      <c r="AM38" s="292"/>
      <c r="AN38" s="292"/>
      <c r="AO38" s="262"/>
      <c r="AQ38" s="78"/>
      <c r="AR38" s="292"/>
      <c r="AS38" s="292"/>
      <c r="AT38" s="292"/>
      <c r="AU38" s="292"/>
      <c r="AV38" s="292"/>
      <c r="AW38" s="292"/>
      <c r="AX38" s="292"/>
      <c r="AY38" s="180"/>
      <c r="AZ38" s="180"/>
      <c r="BA38" s="189"/>
      <c r="BN38" s="292"/>
    </row>
    <row r="39" spans="1:85" ht="84.75" hidden="1" customHeight="1">
      <c r="A39" s="172"/>
      <c r="B39" s="292"/>
      <c r="C39" s="292"/>
      <c r="D39" s="292"/>
      <c r="E39" s="292"/>
      <c r="F39" s="292"/>
      <c r="G39" s="456"/>
      <c r="H39" s="53"/>
      <c r="I39" s="53"/>
      <c r="J39" s="53"/>
      <c r="K39" s="53"/>
      <c r="L39" s="312"/>
      <c r="M39" s="312"/>
      <c r="N39" s="292"/>
      <c r="O39" s="178"/>
      <c r="P39" s="292"/>
      <c r="Q39" s="292"/>
      <c r="R39" s="292"/>
      <c r="S39" s="292"/>
      <c r="T39" s="292"/>
      <c r="U39" s="292"/>
      <c r="V39" s="178"/>
      <c r="W39" s="292"/>
      <c r="X39" s="292"/>
      <c r="Y39" s="292"/>
      <c r="Z39" s="292"/>
      <c r="AA39" s="292"/>
      <c r="AB39" s="292"/>
      <c r="AC39" s="292"/>
      <c r="AD39" s="292"/>
      <c r="AE39" s="292"/>
      <c r="AF39" s="292"/>
      <c r="AG39" s="292"/>
      <c r="AH39" s="292"/>
      <c r="AI39" s="292"/>
      <c r="AJ39" s="292"/>
      <c r="AK39" s="292"/>
      <c r="AL39" s="292"/>
      <c r="AM39" s="292"/>
      <c r="AN39" s="292"/>
      <c r="AO39" s="262"/>
      <c r="AQ39" s="78"/>
      <c r="AR39" s="292"/>
      <c r="AS39" s="292"/>
      <c r="AT39" s="292"/>
      <c r="AU39" s="292"/>
      <c r="AV39" s="292"/>
      <c r="AW39" s="292"/>
      <c r="AX39" s="292"/>
      <c r="AY39" s="180"/>
      <c r="AZ39" s="180"/>
      <c r="BA39" s="189"/>
      <c r="BN39" s="292"/>
    </row>
    <row r="40" spans="1:85" ht="76.5" hidden="1" customHeight="1">
      <c r="A40" s="172"/>
      <c r="B40" s="292"/>
      <c r="C40" s="292"/>
      <c r="D40" s="292"/>
      <c r="E40" s="292"/>
      <c r="F40" s="292"/>
      <c r="G40" s="456"/>
      <c r="H40" s="53"/>
      <c r="I40" s="53"/>
      <c r="J40" s="53"/>
      <c r="K40" s="53"/>
      <c r="L40" s="312"/>
      <c r="M40" s="312"/>
      <c r="N40" s="292"/>
      <c r="O40" s="178"/>
      <c r="P40" s="292"/>
      <c r="Q40" s="292"/>
      <c r="R40" s="292"/>
      <c r="S40" s="292"/>
      <c r="T40" s="292"/>
      <c r="U40" s="292"/>
      <c r="V40" s="178"/>
      <c r="W40" s="292"/>
      <c r="X40" s="292"/>
      <c r="Y40" s="292"/>
      <c r="Z40" s="292"/>
      <c r="AA40" s="292"/>
      <c r="AB40" s="292"/>
      <c r="AC40" s="292"/>
      <c r="AD40" s="292"/>
      <c r="AE40" s="292"/>
      <c r="AF40" s="292"/>
      <c r="AG40" s="292"/>
      <c r="AH40" s="292"/>
      <c r="AI40" s="292"/>
      <c r="AJ40" s="292"/>
      <c r="AK40" s="292"/>
      <c r="AL40" s="292"/>
      <c r="AM40" s="292"/>
      <c r="AN40" s="292"/>
      <c r="AO40" s="262"/>
      <c r="AQ40" s="78"/>
      <c r="AR40" s="292"/>
      <c r="AS40" s="292"/>
      <c r="AT40" s="292"/>
      <c r="AU40" s="292"/>
      <c r="AV40" s="292"/>
      <c r="AW40" s="292"/>
      <c r="AX40" s="292"/>
      <c r="AY40" s="180"/>
      <c r="AZ40" s="180"/>
      <c r="BA40" s="189"/>
      <c r="BN40" s="292"/>
    </row>
    <row r="41" spans="1:85" ht="91.5" hidden="1" customHeight="1">
      <c r="A41" s="172"/>
      <c r="B41" s="292"/>
      <c r="C41" s="292"/>
      <c r="D41" s="292"/>
      <c r="E41" s="292"/>
      <c r="F41" s="292"/>
      <c r="G41" s="456"/>
      <c r="H41" s="53"/>
      <c r="I41" s="53"/>
      <c r="J41" s="53"/>
      <c r="K41" s="53"/>
      <c r="L41" s="312"/>
      <c r="M41" s="312"/>
      <c r="N41" s="292"/>
      <c r="O41" s="178"/>
      <c r="P41" s="292"/>
      <c r="Q41" s="292"/>
      <c r="R41" s="292"/>
      <c r="S41" s="292"/>
      <c r="T41" s="292"/>
      <c r="U41" s="292"/>
      <c r="V41" s="178"/>
      <c r="W41" s="292"/>
      <c r="X41" s="292"/>
      <c r="Y41" s="292"/>
      <c r="Z41" s="292"/>
      <c r="AA41" s="292"/>
      <c r="AB41" s="292"/>
      <c r="AC41" s="292"/>
      <c r="AD41" s="292"/>
      <c r="AE41" s="292"/>
      <c r="AF41" s="292"/>
      <c r="AG41" s="292"/>
      <c r="AH41" s="292"/>
      <c r="AI41" s="292"/>
      <c r="AJ41" s="292"/>
      <c r="AK41" s="292"/>
      <c r="AL41" s="292"/>
      <c r="AM41" s="292"/>
      <c r="AN41" s="292"/>
      <c r="AO41" s="262"/>
      <c r="AQ41" s="78"/>
      <c r="AR41" s="292"/>
      <c r="AS41" s="292"/>
      <c r="AT41" s="292"/>
      <c r="AU41" s="292"/>
      <c r="AV41" s="292"/>
      <c r="AW41" s="292"/>
      <c r="AX41" s="292"/>
      <c r="AY41" s="180"/>
      <c r="AZ41" s="180"/>
      <c r="BA41" s="189"/>
      <c r="BN41" s="292"/>
    </row>
    <row r="42" spans="1:85" ht="139.5" customHeight="1">
      <c r="A42" s="172">
        <f>+A41+1</f>
        <v>1</v>
      </c>
      <c r="B42" s="292" t="s">
        <v>1302</v>
      </c>
      <c r="C42" s="292" t="s">
        <v>142</v>
      </c>
      <c r="D42" s="178" t="s">
        <v>1550</v>
      </c>
      <c r="E42" s="292" t="s">
        <v>150</v>
      </c>
      <c r="F42" s="292" t="s">
        <v>1420</v>
      </c>
      <c r="G42" s="456">
        <v>1</v>
      </c>
      <c r="H42" s="53">
        <v>2889.69</v>
      </c>
      <c r="I42" s="53">
        <f>+H42</f>
        <v>2889.69</v>
      </c>
      <c r="J42" s="53"/>
      <c r="K42" s="53"/>
      <c r="L42" s="292"/>
      <c r="M42" s="292"/>
      <c r="N42" s="292"/>
      <c r="O42" s="292"/>
      <c r="P42" s="292"/>
      <c r="Q42" s="292"/>
      <c r="R42" s="292"/>
      <c r="S42" s="292"/>
      <c r="T42" s="292"/>
      <c r="U42" s="292"/>
      <c r="V42" s="292"/>
      <c r="W42" s="292"/>
      <c r="X42" s="292" t="s">
        <v>57</v>
      </c>
      <c r="Y42" s="292"/>
      <c r="Z42" s="292"/>
      <c r="AA42" s="292"/>
      <c r="AB42" s="292"/>
      <c r="AC42" s="292"/>
      <c r="AD42" s="292"/>
      <c r="AE42" s="292"/>
      <c r="AF42" s="292"/>
      <c r="AG42" s="292" t="s">
        <v>151</v>
      </c>
      <c r="AH42" s="292"/>
      <c r="AI42" s="292"/>
      <c r="AJ42" s="292"/>
      <c r="AK42" s="292"/>
      <c r="AL42" s="292"/>
      <c r="AM42" s="292" t="s">
        <v>57</v>
      </c>
      <c r="AO42" s="292" t="s">
        <v>152</v>
      </c>
      <c r="AQ42" s="78" t="s">
        <v>143</v>
      </c>
      <c r="AR42" s="292" t="s">
        <v>115</v>
      </c>
      <c r="AS42" s="292" t="s">
        <v>63</v>
      </c>
      <c r="AT42" s="292"/>
      <c r="AU42" s="292"/>
      <c r="AV42" s="292"/>
      <c r="AW42" s="292"/>
      <c r="AX42" s="292" t="s">
        <v>73</v>
      </c>
      <c r="AY42" s="460"/>
      <c r="AZ42" s="178" t="s">
        <v>1421</v>
      </c>
      <c r="BA42" s="189"/>
      <c r="BN42" s="292" t="s">
        <v>1288</v>
      </c>
    </row>
    <row r="43" spans="1:85" s="151" customFormat="1" ht="43.5" customHeight="1">
      <c r="A43" s="150"/>
      <c r="B43" s="293" t="s">
        <v>812</v>
      </c>
      <c r="C43" s="293" t="s">
        <v>1417</v>
      </c>
      <c r="D43" s="293"/>
      <c r="E43" s="293"/>
      <c r="F43" s="293" t="s">
        <v>1386</v>
      </c>
      <c r="G43" s="251">
        <f>SUM(G44:G49)</f>
        <v>3</v>
      </c>
      <c r="H43" s="291">
        <f>SUM(H44:H49)</f>
        <v>265.92</v>
      </c>
      <c r="I43" s="291">
        <f>SUM(I44:I49)</f>
        <v>265.92</v>
      </c>
      <c r="J43" s="291">
        <f>SUM(J44:J49)</f>
        <v>265.92</v>
      </c>
      <c r="K43" s="291">
        <f>SUM(K44:K49)</f>
        <v>265.92</v>
      </c>
      <c r="L43" s="293"/>
      <c r="M43" s="293"/>
      <c r="N43" s="293"/>
      <c r="O43" s="293"/>
      <c r="P43" s="293"/>
      <c r="Q43" s="293"/>
      <c r="R43" s="293"/>
      <c r="S43" s="293"/>
      <c r="T43" s="293">
        <f>COUNTIF(T44:T49,"x")</f>
        <v>0</v>
      </c>
      <c r="U43" s="293"/>
      <c r="V43" s="293"/>
      <c r="W43" s="293"/>
      <c r="X43" s="293">
        <f ca="1">COUNTIF(X44:X204,"x")</f>
        <v>1</v>
      </c>
      <c r="Y43" s="293">
        <f ca="1">COUNTIF(Y44:Y204,"x")</f>
        <v>5</v>
      </c>
      <c r="Z43" s="293">
        <f ca="1">COUNTIF(Z44:Z204,"x")</f>
        <v>7</v>
      </c>
      <c r="AA43" s="293"/>
      <c r="AB43" s="293"/>
      <c r="AC43" s="293"/>
      <c r="AD43" s="293"/>
      <c r="AE43" s="293"/>
      <c r="AF43" s="293"/>
      <c r="AG43" s="293"/>
      <c r="AH43" s="293"/>
      <c r="AI43" s="293"/>
      <c r="AJ43" s="293"/>
      <c r="AK43" s="293"/>
      <c r="AL43" s="293"/>
      <c r="AM43" s="293"/>
      <c r="AN43" s="293"/>
      <c r="AO43" s="184"/>
      <c r="AQ43" s="184"/>
      <c r="AR43" s="184"/>
      <c r="AS43" s="184"/>
      <c r="AT43" s="184"/>
      <c r="AU43" s="185"/>
      <c r="AV43" s="184"/>
      <c r="AW43" s="185"/>
      <c r="AX43" s="184"/>
      <c r="AY43" s="186"/>
      <c r="AZ43" s="186"/>
      <c r="BA43" s="187"/>
      <c r="BN43" s="150"/>
    </row>
    <row r="44" spans="1:85" ht="78.75" hidden="1" customHeight="1">
      <c r="A44" s="172"/>
      <c r="B44" s="292"/>
      <c r="C44" s="292"/>
      <c r="D44" s="292"/>
      <c r="E44" s="292"/>
      <c r="F44" s="292"/>
      <c r="G44" s="456"/>
      <c r="H44" s="53"/>
      <c r="I44" s="53"/>
      <c r="J44" s="53"/>
      <c r="K44" s="53"/>
      <c r="L44" s="312"/>
      <c r="M44" s="31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78"/>
      <c r="AO44" s="78"/>
      <c r="AQ44" s="292"/>
      <c r="AR44" s="292"/>
      <c r="AS44" s="292"/>
      <c r="AT44" s="292"/>
      <c r="AU44" s="292"/>
      <c r="AV44" s="78"/>
      <c r="AW44" s="78"/>
      <c r="AX44" s="78"/>
      <c r="AY44" s="79"/>
      <c r="AZ44" s="180"/>
      <c r="BA44" s="220"/>
      <c r="BN44" s="292"/>
    </row>
    <row r="45" spans="1:85" ht="81" hidden="1" customHeight="1">
      <c r="A45" s="172"/>
      <c r="B45" s="292"/>
      <c r="C45" s="292"/>
      <c r="D45" s="292"/>
      <c r="E45" s="292"/>
      <c r="F45" s="292"/>
      <c r="G45" s="456"/>
      <c r="H45" s="53"/>
      <c r="I45" s="53"/>
      <c r="J45" s="53"/>
      <c r="K45" s="53"/>
      <c r="L45" s="312"/>
      <c r="M45" s="312"/>
      <c r="N45" s="292"/>
      <c r="O45" s="178"/>
      <c r="P45" s="292"/>
      <c r="Q45" s="292"/>
      <c r="R45" s="172"/>
      <c r="S45" s="172"/>
      <c r="T45" s="292"/>
      <c r="U45" s="292"/>
      <c r="V45" s="292"/>
      <c r="W45" s="292"/>
      <c r="X45" s="292"/>
      <c r="Y45" s="292"/>
      <c r="Z45" s="292"/>
      <c r="AA45" s="292"/>
      <c r="AB45" s="292"/>
      <c r="AC45" s="292"/>
      <c r="AD45" s="292"/>
      <c r="AE45" s="292"/>
      <c r="AF45" s="292"/>
      <c r="AG45" s="292"/>
      <c r="AH45" s="66"/>
      <c r="AI45" s="359"/>
      <c r="AJ45" s="359"/>
      <c r="AK45" s="359"/>
      <c r="AL45" s="359"/>
      <c r="AM45" s="359"/>
      <c r="AN45" s="180"/>
      <c r="AO45" s="221"/>
      <c r="AP45" s="222"/>
      <c r="AZ45" s="180"/>
      <c r="BN45" s="292"/>
    </row>
    <row r="46" spans="1:85" ht="64.5" customHeight="1">
      <c r="A46" s="172">
        <f>+A49+1</f>
        <v>1</v>
      </c>
      <c r="B46" s="292" t="s">
        <v>1340</v>
      </c>
      <c r="C46" s="292" t="s">
        <v>156</v>
      </c>
      <c r="D46" s="292" t="s">
        <v>159</v>
      </c>
      <c r="E46" s="292" t="s">
        <v>159</v>
      </c>
      <c r="F46" s="292" t="s">
        <v>160</v>
      </c>
      <c r="G46" s="456">
        <v>1</v>
      </c>
      <c r="H46" s="53">
        <v>17.420000000000002</v>
      </c>
      <c r="I46" s="53">
        <f>+H46</f>
        <v>17.420000000000002</v>
      </c>
      <c r="J46" s="53">
        <v>17.420000000000002</v>
      </c>
      <c r="K46" s="53">
        <f>+J46</f>
        <v>17.420000000000002</v>
      </c>
      <c r="L46" s="292"/>
      <c r="M46" s="292" t="s">
        <v>161</v>
      </c>
      <c r="N46" s="292"/>
      <c r="O46" s="292"/>
      <c r="P46" s="292"/>
      <c r="Q46" s="292"/>
      <c r="R46" s="292"/>
      <c r="S46" s="292"/>
      <c r="T46" s="292"/>
      <c r="U46" s="292"/>
      <c r="V46" s="292"/>
      <c r="W46" s="292" t="s">
        <v>162</v>
      </c>
      <c r="X46" s="292" t="s">
        <v>57</v>
      </c>
      <c r="Y46" s="292"/>
      <c r="Z46" s="292"/>
      <c r="AA46" s="292"/>
      <c r="AB46" s="292"/>
      <c r="AC46" s="292"/>
      <c r="AD46" s="292"/>
      <c r="AE46" s="292"/>
      <c r="AF46" s="292"/>
      <c r="AG46" s="292" t="s">
        <v>59</v>
      </c>
      <c r="AH46" s="292"/>
      <c r="AI46" s="292"/>
      <c r="AJ46" s="292"/>
      <c r="AK46" s="292"/>
      <c r="AL46" s="292"/>
      <c r="AM46" s="292" t="s">
        <v>57</v>
      </c>
      <c r="AN46" s="293" t="s">
        <v>163</v>
      </c>
      <c r="AO46" s="262" t="s">
        <v>164</v>
      </c>
      <c r="AQ46" s="292" t="s">
        <v>157</v>
      </c>
      <c r="AR46" s="292" t="s">
        <v>115</v>
      </c>
      <c r="AS46" s="292" t="s">
        <v>63</v>
      </c>
      <c r="AT46" s="292"/>
      <c r="AU46" s="292"/>
      <c r="AV46" s="292"/>
      <c r="AW46" s="193" t="s">
        <v>122</v>
      </c>
      <c r="AX46" s="292"/>
      <c r="AY46" s="180"/>
      <c r="AZ46" s="180" t="s">
        <v>1379</v>
      </c>
      <c r="BA46" s="189" t="s">
        <v>1216</v>
      </c>
      <c r="BN46" s="292" t="s">
        <v>1287</v>
      </c>
    </row>
    <row r="47" spans="1:85" ht="67.5" customHeight="1">
      <c r="A47" s="172">
        <f>+A44+1</f>
        <v>1</v>
      </c>
      <c r="B47" s="292" t="s">
        <v>1341</v>
      </c>
      <c r="C47" s="292" t="s">
        <v>156</v>
      </c>
      <c r="D47" s="292" t="s">
        <v>1422</v>
      </c>
      <c r="E47" s="292" t="s">
        <v>165</v>
      </c>
      <c r="F47" s="292" t="s">
        <v>1423</v>
      </c>
      <c r="G47" s="456">
        <v>1</v>
      </c>
      <c r="H47" s="53">
        <v>114</v>
      </c>
      <c r="I47" s="53">
        <f>+H47</f>
        <v>114</v>
      </c>
      <c r="J47" s="53">
        <f>+H47</f>
        <v>114</v>
      </c>
      <c r="K47" s="53">
        <f>+J47</f>
        <v>114</v>
      </c>
      <c r="L47" s="292"/>
      <c r="M47" s="292"/>
      <c r="N47" s="292"/>
      <c r="O47" s="292"/>
      <c r="P47" s="292"/>
      <c r="Q47" s="292"/>
      <c r="R47" s="292"/>
      <c r="S47" s="292"/>
      <c r="T47" s="292"/>
      <c r="U47" s="292"/>
      <c r="V47" s="292"/>
      <c r="W47" s="292" t="s">
        <v>77</v>
      </c>
      <c r="X47" s="292"/>
      <c r="Y47" s="292" t="s">
        <v>57</v>
      </c>
      <c r="Z47" s="292"/>
      <c r="AA47" s="292"/>
      <c r="AB47" s="292"/>
      <c r="AC47" s="292"/>
      <c r="AD47" s="292"/>
      <c r="AE47" s="292"/>
      <c r="AF47" s="292"/>
      <c r="AG47" s="292" t="s">
        <v>59</v>
      </c>
      <c r="AH47" s="292"/>
      <c r="AI47" s="292"/>
      <c r="AJ47" s="292"/>
      <c r="AK47" s="292"/>
      <c r="AL47" s="292"/>
      <c r="AM47" s="292" t="s">
        <v>57</v>
      </c>
      <c r="AN47" s="293" t="s">
        <v>166</v>
      </c>
      <c r="AO47" s="262" t="s">
        <v>167</v>
      </c>
      <c r="AQ47" s="292" t="s">
        <v>157</v>
      </c>
      <c r="AR47" s="292" t="s">
        <v>115</v>
      </c>
      <c r="AS47" s="292" t="s">
        <v>63</v>
      </c>
      <c r="AT47" s="292"/>
      <c r="AU47" s="292" t="s">
        <v>72</v>
      </c>
      <c r="AV47" s="293"/>
      <c r="AW47" s="292"/>
      <c r="AX47" s="292"/>
      <c r="AY47" s="79" t="s">
        <v>64</v>
      </c>
      <c r="AZ47" s="180" t="s">
        <v>1379</v>
      </c>
      <c r="BA47" s="189" t="s">
        <v>1216</v>
      </c>
      <c r="BN47" s="292" t="s">
        <v>1288</v>
      </c>
      <c r="BX47" s="962" t="s">
        <v>1217</v>
      </c>
      <c r="BY47" s="962"/>
      <c r="BZ47" s="962"/>
      <c r="CA47" s="962"/>
      <c r="CB47" s="962"/>
      <c r="CC47" s="962"/>
      <c r="CD47" s="962"/>
      <c r="CE47" s="962"/>
      <c r="CF47" s="962"/>
      <c r="CG47" s="962"/>
    </row>
    <row r="48" spans="1:85" ht="87.75" customHeight="1">
      <c r="A48" s="172">
        <f>+A136+1</f>
        <v>1</v>
      </c>
      <c r="B48" s="292" t="s">
        <v>1342</v>
      </c>
      <c r="C48" s="292" t="s">
        <v>156</v>
      </c>
      <c r="D48" s="292" t="s">
        <v>1424</v>
      </c>
      <c r="E48" s="292" t="s">
        <v>168</v>
      </c>
      <c r="F48" s="292" t="s">
        <v>169</v>
      </c>
      <c r="G48" s="456">
        <v>1</v>
      </c>
      <c r="H48" s="53">
        <v>134.5</v>
      </c>
      <c r="I48" s="53">
        <f>+H48</f>
        <v>134.5</v>
      </c>
      <c r="J48" s="53">
        <f>+H48</f>
        <v>134.5</v>
      </c>
      <c r="K48" s="53">
        <f>+J48</f>
        <v>134.5</v>
      </c>
      <c r="L48" s="292" t="s">
        <v>1557</v>
      </c>
      <c r="M48" s="178" t="s">
        <v>170</v>
      </c>
      <c r="N48" s="292" t="s">
        <v>171</v>
      </c>
      <c r="O48" s="292" t="s">
        <v>1551</v>
      </c>
      <c r="P48" s="292"/>
      <c r="Q48" s="178"/>
      <c r="R48" s="292"/>
      <c r="S48" s="292"/>
      <c r="T48" s="292"/>
      <c r="U48" s="292"/>
      <c r="V48" s="292"/>
      <c r="W48" s="292" t="s">
        <v>172</v>
      </c>
      <c r="X48" s="292"/>
      <c r="Y48" s="292" t="s">
        <v>57</v>
      </c>
      <c r="Z48" s="292"/>
      <c r="AA48" s="292"/>
      <c r="AB48" s="292"/>
      <c r="AC48" s="292"/>
      <c r="AD48" s="292"/>
      <c r="AE48" s="292"/>
      <c r="AF48" s="292"/>
      <c r="AG48" s="292" t="s">
        <v>173</v>
      </c>
      <c r="AH48" s="292"/>
      <c r="AI48" s="292"/>
      <c r="AJ48" s="292"/>
      <c r="AK48" s="292"/>
      <c r="AL48" s="292"/>
      <c r="AM48" s="292" t="s">
        <v>57</v>
      </c>
      <c r="AN48" s="292" t="s">
        <v>174</v>
      </c>
      <c r="AO48" s="292" t="s">
        <v>175</v>
      </c>
      <c r="AQ48" s="292" t="s">
        <v>157</v>
      </c>
      <c r="AR48" s="292" t="s">
        <v>115</v>
      </c>
      <c r="AS48" s="66" t="s">
        <v>63</v>
      </c>
      <c r="AT48" s="66"/>
      <c r="AU48" s="292" t="s">
        <v>72</v>
      </c>
      <c r="AV48" s="292"/>
      <c r="AW48" s="193" t="s">
        <v>122</v>
      </c>
      <c r="AX48" s="292"/>
      <c r="AY48" s="180"/>
      <c r="AZ48" s="180" t="s">
        <v>1425</v>
      </c>
      <c r="BA48" s="189" t="s">
        <v>1216</v>
      </c>
      <c r="BN48" s="292" t="s">
        <v>1288</v>
      </c>
    </row>
    <row r="49" spans="1:73" ht="153" hidden="1" customHeight="1">
      <c r="A49" s="172"/>
      <c r="B49" s="292"/>
      <c r="C49" s="292"/>
      <c r="D49" s="292"/>
      <c r="E49" s="292"/>
      <c r="F49" s="292"/>
      <c r="G49" s="456"/>
      <c r="H49" s="53"/>
      <c r="I49" s="53"/>
      <c r="J49" s="53"/>
      <c r="K49" s="53"/>
      <c r="L49" s="312"/>
      <c r="M49" s="312"/>
      <c r="N49" s="292"/>
      <c r="O49" s="292"/>
      <c r="P49" s="292"/>
      <c r="Q49" s="190"/>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Q49" s="292"/>
      <c r="AR49" s="292"/>
      <c r="AS49" s="292"/>
      <c r="AT49" s="292"/>
      <c r="AU49" s="292"/>
      <c r="AV49" s="292"/>
      <c r="AW49" s="292"/>
      <c r="AX49" s="292"/>
      <c r="AY49" s="79"/>
      <c r="AZ49" s="180"/>
      <c r="BA49" s="189"/>
      <c r="BN49" s="292"/>
    </row>
    <row r="50" spans="1:73" s="151" customFormat="1" ht="45.75" hidden="1" customHeight="1">
      <c r="A50" s="150"/>
      <c r="B50" s="293" t="s">
        <v>814</v>
      </c>
      <c r="C50" s="293" t="s">
        <v>200</v>
      </c>
      <c r="D50" s="293"/>
      <c r="E50" s="293"/>
      <c r="F50" s="293" t="s">
        <v>1386</v>
      </c>
      <c r="G50" s="251">
        <f>SUM(G51:G53)</f>
        <v>0</v>
      </c>
      <c r="H50" s="291">
        <f>SUM(H51:H53)</f>
        <v>0</v>
      </c>
      <c r="I50" s="291">
        <f>SUM(I51:I53)</f>
        <v>0</v>
      </c>
      <c r="J50" s="291">
        <f>SUM(J51:J53)</f>
        <v>0</v>
      </c>
      <c r="K50" s="291">
        <f>SUM(K51:K53)</f>
        <v>0</v>
      </c>
      <c r="L50" s="293"/>
      <c r="M50" s="293"/>
      <c r="N50" s="293"/>
      <c r="O50" s="293"/>
      <c r="P50" s="293"/>
      <c r="Q50" s="293"/>
      <c r="R50" s="293"/>
      <c r="S50" s="293"/>
      <c r="T50" s="293">
        <f>COUNTIF(T51:T53,"x")</f>
        <v>0</v>
      </c>
      <c r="U50" s="293"/>
      <c r="V50" s="293"/>
      <c r="W50" s="293"/>
      <c r="X50" s="293">
        <f ca="1">COUNTIF(X51:X207,"x")</f>
        <v>3</v>
      </c>
      <c r="Y50" s="293">
        <f ca="1">COUNTIF(Y51:Y207,"x")</f>
        <v>0</v>
      </c>
      <c r="Z50" s="293">
        <f ca="1">COUNTIF(Z51:Z207,"x")</f>
        <v>2</v>
      </c>
      <c r="AA50" s="293"/>
      <c r="AB50" s="293"/>
      <c r="AC50" s="293"/>
      <c r="AD50" s="293"/>
      <c r="AE50" s="293"/>
      <c r="AF50" s="293"/>
      <c r="AG50" s="293"/>
      <c r="AH50" s="293"/>
      <c r="AI50" s="293"/>
      <c r="AJ50" s="293"/>
      <c r="AK50" s="293"/>
      <c r="AL50" s="293"/>
      <c r="AM50" s="293"/>
      <c r="AN50" s="293"/>
      <c r="AO50" s="185"/>
      <c r="AQ50" s="185"/>
      <c r="AR50" s="185"/>
      <c r="AS50" s="185"/>
      <c r="AT50" s="185"/>
      <c r="AU50" s="292"/>
      <c r="AV50" s="292"/>
      <c r="AW50" s="292"/>
      <c r="AX50" s="292"/>
      <c r="AY50" s="180"/>
      <c r="AZ50" s="180"/>
      <c r="BA50" s="189"/>
      <c r="BN50" s="150"/>
    </row>
    <row r="51" spans="1:73" ht="81" hidden="1" customHeight="1">
      <c r="A51" s="172"/>
      <c r="B51" s="292"/>
      <c r="C51" s="292"/>
      <c r="D51" s="292"/>
      <c r="E51" s="292"/>
      <c r="F51" s="292"/>
      <c r="G51" s="456"/>
      <c r="H51" s="53"/>
      <c r="I51" s="53"/>
      <c r="J51" s="53"/>
      <c r="K51" s="53"/>
      <c r="L51" s="312"/>
      <c r="M51" s="312"/>
      <c r="N51" s="292"/>
      <c r="O51" s="178"/>
      <c r="P51" s="53"/>
      <c r="Q51" s="53"/>
      <c r="R51" s="292"/>
      <c r="S51" s="292"/>
      <c r="T51" s="292"/>
      <c r="U51" s="292"/>
      <c r="V51" s="190"/>
      <c r="W51" s="292"/>
      <c r="X51" s="292"/>
      <c r="Y51" s="292"/>
      <c r="Z51" s="292"/>
      <c r="AA51" s="292"/>
      <c r="AB51" s="292"/>
      <c r="AC51" s="292"/>
      <c r="AD51" s="292"/>
      <c r="AE51" s="292"/>
      <c r="AF51" s="292"/>
      <c r="AG51" s="292"/>
      <c r="AH51" s="292"/>
      <c r="AI51" s="292"/>
      <c r="AJ51" s="292"/>
      <c r="AK51" s="292"/>
      <c r="AL51" s="292"/>
      <c r="AM51" s="292"/>
      <c r="AN51" s="292"/>
      <c r="AO51" s="292"/>
      <c r="AQ51" s="185"/>
      <c r="AR51" s="292"/>
      <c r="AS51" s="292"/>
      <c r="AT51" s="292"/>
      <c r="AU51" s="292"/>
      <c r="AV51" s="292"/>
      <c r="AW51" s="292"/>
      <c r="AX51" s="292"/>
      <c r="AY51" s="79"/>
      <c r="AZ51" s="180"/>
      <c r="BA51" s="189"/>
      <c r="BN51" s="292"/>
    </row>
    <row r="52" spans="1:73" ht="81" hidden="1" customHeight="1">
      <c r="A52" s="172"/>
      <c r="B52" s="292"/>
      <c r="C52" s="292"/>
      <c r="D52" s="292"/>
      <c r="E52" s="292"/>
      <c r="F52" s="292"/>
      <c r="G52" s="456"/>
      <c r="H52" s="53"/>
      <c r="I52" s="53"/>
      <c r="J52" s="53"/>
      <c r="K52" s="53"/>
      <c r="L52" s="312"/>
      <c r="M52" s="312"/>
      <c r="N52" s="292"/>
      <c r="O52" s="178"/>
      <c r="P52" s="292"/>
      <c r="Q52" s="292"/>
      <c r="R52" s="292"/>
      <c r="S52" s="292"/>
      <c r="T52" s="292"/>
      <c r="U52" s="292"/>
      <c r="V52" s="190"/>
      <c r="W52" s="292"/>
      <c r="X52" s="292"/>
      <c r="Y52" s="292"/>
      <c r="Z52" s="292"/>
      <c r="AA52" s="292"/>
      <c r="AB52" s="292"/>
      <c r="AC52" s="292"/>
      <c r="AD52" s="292"/>
      <c r="AE52" s="292"/>
      <c r="AF52" s="292"/>
      <c r="AG52" s="292"/>
      <c r="AH52" s="292"/>
      <c r="AI52" s="292"/>
      <c r="AJ52" s="292"/>
      <c r="AK52" s="292"/>
      <c r="AL52" s="292"/>
      <c r="AM52" s="292"/>
      <c r="AN52" s="292"/>
      <c r="AO52" s="262"/>
      <c r="AQ52" s="185"/>
      <c r="AR52" s="292"/>
      <c r="AS52" s="292"/>
      <c r="AT52" s="292"/>
      <c r="AU52" s="292"/>
      <c r="AV52" s="292"/>
      <c r="AW52" s="292"/>
      <c r="AX52" s="292"/>
      <c r="AY52" s="180"/>
      <c r="AZ52" s="180"/>
      <c r="BA52" s="189"/>
      <c r="BN52" s="292"/>
    </row>
    <row r="53" spans="1:73" ht="100.5" hidden="1" customHeight="1">
      <c r="A53" s="172"/>
      <c r="B53" s="292"/>
      <c r="C53" s="292"/>
      <c r="D53" s="292"/>
      <c r="E53" s="292"/>
      <c r="F53" s="292"/>
      <c r="G53" s="456"/>
      <c r="H53" s="53"/>
      <c r="I53" s="53"/>
      <c r="J53" s="53"/>
      <c r="K53" s="53"/>
      <c r="L53" s="312"/>
      <c r="M53" s="312"/>
      <c r="N53" s="292"/>
      <c r="O53" s="178"/>
      <c r="P53" s="292"/>
      <c r="Q53" s="292"/>
      <c r="R53" s="292"/>
      <c r="S53" s="292"/>
      <c r="T53" s="292"/>
      <c r="U53" s="292"/>
      <c r="V53" s="190"/>
      <c r="W53" s="292"/>
      <c r="X53" s="292"/>
      <c r="Y53" s="292"/>
      <c r="Z53" s="292"/>
      <c r="AA53" s="292"/>
      <c r="AB53" s="292"/>
      <c r="AC53" s="292"/>
      <c r="AD53" s="292"/>
      <c r="AE53" s="292"/>
      <c r="AF53" s="292"/>
      <c r="AG53" s="292"/>
      <c r="AH53" s="292"/>
      <c r="AI53" s="292"/>
      <c r="AJ53" s="292"/>
      <c r="AK53" s="292"/>
      <c r="AL53" s="292"/>
      <c r="AM53" s="292"/>
      <c r="AN53" s="292"/>
      <c r="AO53" s="262"/>
      <c r="AQ53" s="185"/>
      <c r="AR53" s="292"/>
      <c r="AS53" s="292"/>
      <c r="AT53" s="292"/>
      <c r="AU53" s="292"/>
      <c r="AV53" s="292"/>
      <c r="AW53" s="292"/>
      <c r="AX53" s="292"/>
      <c r="AY53" s="180"/>
      <c r="AZ53" s="180"/>
      <c r="BA53" s="189"/>
      <c r="BN53" s="292"/>
    </row>
    <row r="54" spans="1:73" s="151" customFormat="1" ht="51" customHeight="1">
      <c r="A54" s="150"/>
      <c r="B54" s="293" t="s">
        <v>816</v>
      </c>
      <c r="C54" s="293" t="s">
        <v>206</v>
      </c>
      <c r="D54" s="293"/>
      <c r="E54" s="293" t="str">
        <f>+F54</f>
        <v>03 địa chỉ</v>
      </c>
      <c r="F54" s="293" t="s">
        <v>1386</v>
      </c>
      <c r="G54" s="251">
        <f>SUM(G55:G61)</f>
        <v>3</v>
      </c>
      <c r="H54" s="291">
        <f>SUM(H55:H61)</f>
        <v>583.20000000000005</v>
      </c>
      <c r="I54" s="291">
        <f>SUM(I55:I61)</f>
        <v>583.20000000000005</v>
      </c>
      <c r="J54" s="291">
        <f>SUM(J55:J61)</f>
        <v>1258.8</v>
      </c>
      <c r="K54" s="291">
        <f>SUM(K55:K61)</f>
        <v>1258.8</v>
      </c>
      <c r="L54" s="293"/>
      <c r="M54" s="293"/>
      <c r="N54" s="293"/>
      <c r="O54" s="293"/>
      <c r="P54" s="293"/>
      <c r="Q54" s="293"/>
      <c r="R54" s="293"/>
      <c r="S54" s="293"/>
      <c r="T54" s="293">
        <f>COUNTIF(T55:T61,"x")</f>
        <v>0</v>
      </c>
      <c r="U54" s="293"/>
      <c r="V54" s="293"/>
      <c r="W54" s="293"/>
      <c r="X54" s="293">
        <f ca="1">COUNTIF(X55:X210,"x")</f>
        <v>7</v>
      </c>
      <c r="Y54" s="293">
        <f ca="1">COUNTIF(Y55:Y210,"x")</f>
        <v>1</v>
      </c>
      <c r="Z54" s="293">
        <f ca="1">COUNTIF(Z55:Z210,"x")</f>
        <v>1</v>
      </c>
      <c r="AA54" s="293"/>
      <c r="AB54" s="293"/>
      <c r="AC54" s="293"/>
      <c r="AD54" s="293"/>
      <c r="AE54" s="293"/>
      <c r="AF54" s="293"/>
      <c r="AG54" s="293"/>
      <c r="AH54" s="293"/>
      <c r="AI54" s="293"/>
      <c r="AJ54" s="293"/>
      <c r="AK54" s="293"/>
      <c r="AL54" s="293"/>
      <c r="AM54" s="293"/>
      <c r="AN54" s="293"/>
      <c r="AO54" s="293"/>
      <c r="AQ54" s="293"/>
      <c r="AR54" s="293"/>
      <c r="AS54" s="293"/>
      <c r="AT54" s="293"/>
      <c r="AU54" s="292"/>
      <c r="AV54" s="293"/>
      <c r="AW54" s="292"/>
      <c r="AX54" s="293"/>
      <c r="AY54" s="460"/>
      <c r="AZ54" s="460"/>
      <c r="BA54" s="152"/>
      <c r="BN54" s="150"/>
    </row>
    <row r="55" spans="1:73" ht="74.25" hidden="1" customHeight="1">
      <c r="A55" s="172"/>
      <c r="B55" s="292"/>
      <c r="C55" s="292"/>
      <c r="D55" s="292"/>
      <c r="E55" s="292"/>
      <c r="F55" s="292"/>
      <c r="G55" s="456"/>
      <c r="H55" s="53"/>
      <c r="I55" s="53"/>
      <c r="J55" s="53"/>
      <c r="K55" s="53"/>
      <c r="L55" s="312"/>
      <c r="M55" s="312"/>
      <c r="N55" s="292"/>
      <c r="O55" s="292"/>
      <c r="P55" s="292"/>
      <c r="Q55" s="292"/>
      <c r="R55" s="292"/>
      <c r="S55" s="292"/>
      <c r="T55" s="292"/>
      <c r="U55" s="292"/>
      <c r="V55" s="190"/>
      <c r="W55" s="292"/>
      <c r="X55" s="292"/>
      <c r="Y55" s="292"/>
      <c r="Z55" s="292"/>
      <c r="AA55" s="292"/>
      <c r="AB55" s="292"/>
      <c r="AC55" s="292"/>
      <c r="AD55" s="292"/>
      <c r="AE55" s="292"/>
      <c r="AF55" s="292"/>
      <c r="AG55" s="292"/>
      <c r="AH55" s="292"/>
      <c r="AI55" s="292"/>
      <c r="AJ55" s="292"/>
      <c r="AK55" s="292"/>
      <c r="AL55" s="292"/>
      <c r="AM55" s="292"/>
      <c r="AN55" s="292"/>
      <c r="AO55" s="292"/>
      <c r="AQ55" s="292"/>
      <c r="AR55" s="292"/>
      <c r="AS55" s="292"/>
      <c r="AT55" s="292"/>
      <c r="AU55" s="292"/>
      <c r="AV55" s="292"/>
      <c r="AW55" s="292"/>
      <c r="AX55" s="292"/>
      <c r="AY55" s="180"/>
      <c r="AZ55" s="180"/>
      <c r="BA55" s="189"/>
      <c r="BN55" s="292"/>
    </row>
    <row r="56" spans="1:73" ht="129.75" customHeight="1">
      <c r="A56" s="172">
        <f>+A59+1</f>
        <v>1</v>
      </c>
      <c r="B56" s="292" t="s">
        <v>1347</v>
      </c>
      <c r="C56" s="292" t="s">
        <v>206</v>
      </c>
      <c r="D56" s="292" t="s">
        <v>208</v>
      </c>
      <c r="E56" s="292" t="s">
        <v>209</v>
      </c>
      <c r="F56" s="292" t="s">
        <v>210</v>
      </c>
      <c r="G56" s="456">
        <v>1</v>
      </c>
      <c r="H56" s="53">
        <v>189</v>
      </c>
      <c r="I56" s="53">
        <f t="shared" ref="I56:I61" si="1">+H56</f>
        <v>189</v>
      </c>
      <c r="J56" s="53">
        <v>584.4</v>
      </c>
      <c r="K56" s="53">
        <f t="shared" ref="K56:K61" si="2">+J56</f>
        <v>584.4</v>
      </c>
      <c r="L56" s="292"/>
      <c r="M56" s="292"/>
      <c r="N56" s="177"/>
      <c r="O56" s="292"/>
      <c r="P56" s="292"/>
      <c r="Q56" s="292"/>
      <c r="R56" s="292"/>
      <c r="S56" s="292"/>
      <c r="T56" s="292"/>
      <c r="U56" s="292"/>
      <c r="V56" s="292"/>
      <c r="W56" s="292" t="s">
        <v>77</v>
      </c>
      <c r="X56" s="292" t="s">
        <v>57</v>
      </c>
      <c r="Y56" s="292"/>
      <c r="Z56" s="292"/>
      <c r="AA56" s="292"/>
      <c r="AB56" s="292"/>
      <c r="AC56" s="292"/>
      <c r="AD56" s="292"/>
      <c r="AE56" s="292"/>
      <c r="AF56" s="292"/>
      <c r="AG56" s="292" t="s">
        <v>211</v>
      </c>
      <c r="AH56" s="179"/>
      <c r="AI56" s="179"/>
      <c r="AJ56" s="179"/>
      <c r="AK56" s="179"/>
      <c r="AL56" s="179"/>
      <c r="AM56" s="292" t="s">
        <v>57</v>
      </c>
      <c r="AN56" s="66" t="s">
        <v>212</v>
      </c>
      <c r="AO56" s="66" t="s">
        <v>137</v>
      </c>
      <c r="AQ56" s="66" t="s">
        <v>207</v>
      </c>
      <c r="AR56" s="292" t="s">
        <v>115</v>
      </c>
      <c r="AS56" s="66" t="s">
        <v>63</v>
      </c>
      <c r="AT56" s="66"/>
      <c r="AU56" s="66"/>
      <c r="AV56" s="66"/>
      <c r="AW56" s="66"/>
      <c r="AX56" s="66"/>
      <c r="AY56" s="180" t="s">
        <v>64</v>
      </c>
      <c r="AZ56" s="180" t="s">
        <v>1379</v>
      </c>
      <c r="BA56" s="189" t="s">
        <v>1216</v>
      </c>
      <c r="BN56" s="292" t="s">
        <v>1287</v>
      </c>
      <c r="BT56" s="176" t="s">
        <v>213</v>
      </c>
      <c r="BU56" s="176" t="s">
        <v>214</v>
      </c>
    </row>
    <row r="57" spans="1:73" ht="82.5" hidden="1" customHeight="1">
      <c r="A57" s="172"/>
      <c r="B57" s="292"/>
      <c r="C57" s="292"/>
      <c r="D57" s="292"/>
      <c r="E57" s="292"/>
      <c r="F57" s="292"/>
      <c r="G57" s="456"/>
      <c r="H57" s="53"/>
      <c r="I57" s="53"/>
      <c r="J57" s="53"/>
      <c r="K57" s="53"/>
      <c r="L57" s="312"/>
      <c r="M57" s="312"/>
      <c r="N57" s="292"/>
      <c r="O57" s="292"/>
      <c r="P57" s="292"/>
      <c r="Q57" s="292"/>
      <c r="R57" s="292"/>
      <c r="S57" s="292"/>
      <c r="T57" s="292"/>
      <c r="U57" s="292"/>
      <c r="V57" s="190"/>
      <c r="W57" s="292"/>
      <c r="X57" s="292"/>
      <c r="Y57" s="292"/>
      <c r="Z57" s="292"/>
      <c r="AA57" s="292"/>
      <c r="AB57" s="292"/>
      <c r="AC57" s="292"/>
      <c r="AD57" s="292"/>
      <c r="AE57" s="292"/>
      <c r="AF57" s="292"/>
      <c r="AG57" s="292"/>
      <c r="AH57" s="292"/>
      <c r="AI57" s="292"/>
      <c r="AJ57" s="292"/>
      <c r="AK57" s="292"/>
      <c r="AL57" s="292"/>
      <c r="AM57" s="292"/>
      <c r="AN57" s="292"/>
      <c r="AO57" s="262"/>
      <c r="AQ57" s="292"/>
      <c r="AR57" s="292"/>
      <c r="AS57" s="292"/>
      <c r="AT57" s="292"/>
      <c r="AU57" s="292"/>
      <c r="AV57" s="292"/>
      <c r="AW57" s="292"/>
      <c r="AX57" s="292"/>
      <c r="AY57" s="180"/>
      <c r="AZ57" s="180"/>
      <c r="BA57" s="189"/>
      <c r="BN57" s="292"/>
    </row>
    <row r="58" spans="1:73" ht="70.5" hidden="1" customHeight="1">
      <c r="A58" s="172"/>
      <c r="B58" s="292"/>
      <c r="C58" s="292"/>
      <c r="D58" s="292"/>
      <c r="E58" s="292"/>
      <c r="F58" s="292"/>
      <c r="G58" s="456"/>
      <c r="H58" s="53"/>
      <c r="I58" s="53"/>
      <c r="J58" s="53"/>
      <c r="K58" s="53"/>
      <c r="L58" s="312"/>
      <c r="M58" s="312"/>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2"/>
      <c r="AK58" s="292"/>
      <c r="AL58" s="292"/>
      <c r="AM58" s="292"/>
      <c r="AN58" s="292"/>
      <c r="AO58" s="262"/>
      <c r="AQ58" s="292"/>
      <c r="AR58" s="292"/>
      <c r="AS58" s="292"/>
      <c r="AT58" s="292"/>
      <c r="AU58" s="292"/>
      <c r="AV58" s="292"/>
      <c r="AW58" s="292"/>
      <c r="AX58" s="292"/>
      <c r="AY58" s="180"/>
      <c r="AZ58" s="180"/>
      <c r="BA58" s="189"/>
      <c r="BN58" s="292"/>
    </row>
    <row r="59" spans="1:73" ht="83.25" hidden="1" customHeight="1">
      <c r="A59" s="172"/>
      <c r="B59" s="292"/>
      <c r="C59" s="292"/>
      <c r="D59" s="292"/>
      <c r="E59" s="292"/>
      <c r="F59" s="292"/>
      <c r="G59" s="456"/>
      <c r="H59" s="53"/>
      <c r="I59" s="53"/>
      <c r="J59" s="53"/>
      <c r="K59" s="53"/>
      <c r="L59" s="312"/>
      <c r="M59" s="312"/>
      <c r="N59" s="292"/>
      <c r="O59" s="292"/>
      <c r="P59" s="292"/>
      <c r="Q59" s="292"/>
      <c r="R59" s="292"/>
      <c r="S59" s="292"/>
      <c r="T59" s="292"/>
      <c r="U59" s="292"/>
      <c r="V59" s="292"/>
      <c r="W59" s="292"/>
      <c r="X59" s="292"/>
      <c r="Y59" s="292"/>
      <c r="Z59" s="292"/>
      <c r="AA59" s="292"/>
      <c r="AB59" s="292"/>
      <c r="AC59" s="292"/>
      <c r="AD59" s="292"/>
      <c r="AE59" s="292"/>
      <c r="AF59" s="292"/>
      <c r="AG59" s="292"/>
      <c r="AH59" s="292"/>
      <c r="AI59" s="292"/>
      <c r="AJ59" s="292"/>
      <c r="AK59" s="292"/>
      <c r="AL59" s="292"/>
      <c r="AM59" s="292"/>
      <c r="AN59" s="292"/>
      <c r="AO59" s="262"/>
      <c r="AQ59" s="292"/>
      <c r="AR59" s="292"/>
      <c r="AS59" s="292"/>
      <c r="AT59" s="292"/>
      <c r="AU59" s="292"/>
      <c r="AV59" s="292"/>
      <c r="AW59" s="292"/>
      <c r="AX59" s="292"/>
      <c r="AY59" s="180"/>
      <c r="AZ59" s="180"/>
      <c r="BA59" s="189"/>
      <c r="BN59" s="292"/>
    </row>
    <row r="60" spans="1:73" ht="271.5" customHeight="1">
      <c r="A60" s="172">
        <f>+A55+1</f>
        <v>1</v>
      </c>
      <c r="B60" s="292" t="s">
        <v>1348</v>
      </c>
      <c r="C60" s="292" t="s">
        <v>206</v>
      </c>
      <c r="D60" s="292" t="s">
        <v>1429</v>
      </c>
      <c r="E60" s="292" t="s">
        <v>216</v>
      </c>
      <c r="F60" s="292" t="s">
        <v>217</v>
      </c>
      <c r="G60" s="456">
        <v>1</v>
      </c>
      <c r="H60" s="53">
        <f>51.2*4</f>
        <v>204.8</v>
      </c>
      <c r="I60" s="53">
        <f t="shared" si="1"/>
        <v>204.8</v>
      </c>
      <c r="J60" s="53">
        <f>+(51.2*2-4.5)*4</f>
        <v>391.6</v>
      </c>
      <c r="K60" s="53">
        <f t="shared" si="2"/>
        <v>391.6</v>
      </c>
      <c r="L60" s="292" t="s">
        <v>1558</v>
      </c>
      <c r="M60" s="190" t="s">
        <v>218</v>
      </c>
      <c r="N60" s="292"/>
      <c r="O60" s="292"/>
      <c r="P60" s="292"/>
      <c r="Q60" s="292"/>
      <c r="R60" s="292"/>
      <c r="S60" s="292"/>
      <c r="T60" s="292"/>
      <c r="U60" s="292"/>
      <c r="V60" s="292"/>
      <c r="W60" s="292" t="s">
        <v>162</v>
      </c>
      <c r="X60" s="292"/>
      <c r="Y60" s="292" t="s">
        <v>57</v>
      </c>
      <c r="Z60" s="292"/>
      <c r="AA60" s="292"/>
      <c r="AB60" s="292"/>
      <c r="AC60" s="292"/>
      <c r="AD60" s="292"/>
      <c r="AE60" s="292"/>
      <c r="AF60" s="292"/>
      <c r="AG60" s="292" t="s">
        <v>1430</v>
      </c>
      <c r="AH60" s="292"/>
      <c r="AI60" s="292"/>
      <c r="AJ60" s="292"/>
      <c r="AK60" s="292"/>
      <c r="AL60" s="292"/>
      <c r="AM60" s="292" t="s">
        <v>57</v>
      </c>
      <c r="AN60" s="292" t="s">
        <v>219</v>
      </c>
      <c r="AO60" s="292" t="s">
        <v>220</v>
      </c>
      <c r="AQ60" s="292" t="s">
        <v>207</v>
      </c>
      <c r="AR60" s="292" t="s">
        <v>115</v>
      </c>
      <c r="AS60" s="292" t="s">
        <v>63</v>
      </c>
      <c r="AT60" s="292"/>
      <c r="AU60" s="292" t="s">
        <v>72</v>
      </c>
      <c r="AV60" s="292"/>
      <c r="AW60" s="193"/>
      <c r="AX60" s="292"/>
      <c r="AY60" s="180" t="s">
        <v>64</v>
      </c>
      <c r="AZ60" s="180" t="s">
        <v>1431</v>
      </c>
      <c r="BA60" s="189" t="s">
        <v>1216</v>
      </c>
      <c r="BN60" s="292" t="s">
        <v>1288</v>
      </c>
      <c r="BT60" s="176" t="s">
        <v>213</v>
      </c>
      <c r="BU60" s="176" t="s">
        <v>221</v>
      </c>
    </row>
    <row r="61" spans="1:73" ht="166.5" customHeight="1">
      <c r="A61" s="172">
        <f>+A60+1</f>
        <v>2</v>
      </c>
      <c r="B61" s="292" t="s">
        <v>1517</v>
      </c>
      <c r="C61" s="292" t="s">
        <v>206</v>
      </c>
      <c r="D61" s="292" t="s">
        <v>1432</v>
      </c>
      <c r="E61" s="292" t="s">
        <v>222</v>
      </c>
      <c r="F61" s="292" t="s">
        <v>223</v>
      </c>
      <c r="G61" s="456">
        <v>1</v>
      </c>
      <c r="H61" s="53">
        <f>51.2*2+43.5*2</f>
        <v>189.4</v>
      </c>
      <c r="I61" s="53">
        <f t="shared" si="1"/>
        <v>189.4</v>
      </c>
      <c r="J61" s="53">
        <f>+(51.2*2-4.5)*2+43.5*2</f>
        <v>282.8</v>
      </c>
      <c r="K61" s="53">
        <f t="shared" si="2"/>
        <v>282.8</v>
      </c>
      <c r="L61" s="292" t="s">
        <v>1562</v>
      </c>
      <c r="M61" s="292" t="s">
        <v>224</v>
      </c>
      <c r="N61" s="292"/>
      <c r="O61" s="292"/>
      <c r="P61" s="292"/>
      <c r="Q61" s="292"/>
      <c r="R61" s="292"/>
      <c r="S61" s="292"/>
      <c r="T61" s="292"/>
      <c r="U61" s="292"/>
      <c r="V61" s="292"/>
      <c r="W61" s="292" t="s">
        <v>225</v>
      </c>
      <c r="X61" s="292" t="s">
        <v>57</v>
      </c>
      <c r="Y61" s="292"/>
      <c r="Z61" s="292">
        <f>51.2*2-4.5</f>
        <v>97.9</v>
      </c>
      <c r="AA61" s="292"/>
      <c r="AB61" s="292"/>
      <c r="AC61" s="292"/>
      <c r="AD61" s="292"/>
      <c r="AE61" s="292"/>
      <c r="AF61" s="292"/>
      <c r="AG61" s="292" t="s">
        <v>59</v>
      </c>
      <c r="AH61" s="292"/>
      <c r="AI61" s="292"/>
      <c r="AJ61" s="292"/>
      <c r="AK61" s="292"/>
      <c r="AL61" s="292"/>
      <c r="AM61" s="292" t="s">
        <v>57</v>
      </c>
      <c r="AN61" s="292" t="s">
        <v>226</v>
      </c>
      <c r="AO61" s="292" t="s">
        <v>227</v>
      </c>
      <c r="AQ61" s="292" t="s">
        <v>207</v>
      </c>
      <c r="AR61" s="292" t="s">
        <v>115</v>
      </c>
      <c r="AS61" s="292" t="s">
        <v>63</v>
      </c>
      <c r="AT61" s="292"/>
      <c r="AU61" s="292" t="s">
        <v>72</v>
      </c>
      <c r="AV61" s="292"/>
      <c r="AW61" s="292"/>
      <c r="AX61" s="292"/>
      <c r="AY61" s="180" t="s">
        <v>64</v>
      </c>
      <c r="AZ61" s="180" t="s">
        <v>1433</v>
      </c>
      <c r="BA61" s="189" t="s">
        <v>1216</v>
      </c>
      <c r="BN61" s="292" t="s">
        <v>1288</v>
      </c>
      <c r="BT61" s="176" t="s">
        <v>213</v>
      </c>
      <c r="BU61" s="176" t="s">
        <v>221</v>
      </c>
    </row>
    <row r="62" spans="1:73" s="151" customFormat="1" ht="46.5" customHeight="1">
      <c r="A62" s="150"/>
      <c r="B62" s="293" t="s">
        <v>818</v>
      </c>
      <c r="C62" s="293" t="s">
        <v>1284</v>
      </c>
      <c r="D62" s="293"/>
      <c r="E62" s="293" t="str">
        <f>+F62</f>
        <v>01 địa chỉ</v>
      </c>
      <c r="F62" s="293" t="s">
        <v>1391</v>
      </c>
      <c r="G62" s="251">
        <f>SUM(G63:G69)</f>
        <v>1</v>
      </c>
      <c r="H62" s="269">
        <f>SUM(H63:H69)</f>
        <v>12.1</v>
      </c>
      <c r="I62" s="269">
        <f>SUM(I63:I69)</f>
        <v>12.1</v>
      </c>
      <c r="J62" s="269">
        <f>SUM(J63:J69)</f>
        <v>22</v>
      </c>
      <c r="K62" s="269">
        <f>SUM(K63:K69)</f>
        <v>22</v>
      </c>
      <c r="L62" s="293"/>
      <c r="M62" s="293"/>
      <c r="N62" s="293"/>
      <c r="O62" s="293"/>
      <c r="P62" s="293"/>
      <c r="Q62" s="293"/>
      <c r="R62" s="293"/>
      <c r="S62" s="293"/>
      <c r="T62" s="293">
        <f>COUNTA(T63:T68)</f>
        <v>0</v>
      </c>
      <c r="U62" s="293"/>
      <c r="V62" s="293"/>
      <c r="W62" s="293"/>
      <c r="X62" s="293">
        <f ca="1">COUNTIF(X63:X220,"x")</f>
        <v>3</v>
      </c>
      <c r="Y62" s="293">
        <f ca="1">COUNTIF(Y63:Y220,"x")</f>
        <v>3</v>
      </c>
      <c r="Z62" s="293">
        <f ca="1">COUNTIF(Z63:Z220,"x")</f>
        <v>9</v>
      </c>
      <c r="AA62" s="293"/>
      <c r="AB62" s="293"/>
      <c r="AC62" s="293"/>
      <c r="AD62" s="293"/>
      <c r="AE62" s="293"/>
      <c r="AF62" s="293"/>
      <c r="AG62" s="293"/>
      <c r="AH62" s="293"/>
      <c r="AI62" s="293"/>
      <c r="AJ62" s="293"/>
      <c r="AK62" s="293"/>
      <c r="AL62" s="293"/>
      <c r="AM62" s="293"/>
      <c r="AN62" s="293"/>
      <c r="AO62" s="293"/>
      <c r="AQ62" s="293"/>
      <c r="AR62" s="293"/>
      <c r="AS62" s="293"/>
      <c r="AT62" s="293"/>
      <c r="AU62" s="292"/>
      <c r="AV62" s="293"/>
      <c r="AW62" s="292"/>
      <c r="AX62" s="293"/>
      <c r="AY62" s="460"/>
      <c r="AZ62" s="460"/>
      <c r="BA62" s="152"/>
      <c r="BN62" s="150"/>
    </row>
    <row r="63" spans="1:73" ht="76.5" hidden="1" customHeight="1">
      <c r="A63" s="172"/>
      <c r="B63" s="292"/>
      <c r="C63" s="292"/>
      <c r="D63" s="292"/>
      <c r="E63" s="292"/>
      <c r="F63" s="292"/>
      <c r="G63" s="456"/>
      <c r="H63" s="53"/>
      <c r="I63" s="53"/>
      <c r="J63" s="53"/>
      <c r="K63" s="53"/>
      <c r="L63" s="312"/>
      <c r="M63" s="312"/>
      <c r="N63" s="292"/>
      <c r="O63" s="292"/>
      <c r="P63" s="292"/>
      <c r="Q63" s="292"/>
      <c r="R63" s="292"/>
      <c r="S63" s="292"/>
      <c r="T63" s="292"/>
      <c r="U63" s="292"/>
      <c r="V63" s="292"/>
      <c r="W63" s="292"/>
      <c r="X63" s="292"/>
      <c r="Y63" s="292"/>
      <c r="Z63" s="292"/>
      <c r="AA63" s="292"/>
      <c r="AB63" s="292"/>
      <c r="AC63" s="292"/>
      <c r="AD63" s="292"/>
      <c r="AE63" s="292"/>
      <c r="AF63" s="292"/>
      <c r="AG63" s="292"/>
      <c r="AH63" s="292"/>
      <c r="AI63" s="292"/>
      <c r="AJ63" s="292"/>
      <c r="AK63" s="292"/>
      <c r="AL63" s="292"/>
      <c r="AM63" s="292"/>
      <c r="AN63" s="292"/>
      <c r="AO63" s="292"/>
      <c r="AQ63" s="292"/>
      <c r="AR63" s="292"/>
      <c r="AS63" s="292"/>
      <c r="AT63" s="292"/>
      <c r="AU63" s="292"/>
      <c r="AV63" s="292"/>
      <c r="AW63" s="292"/>
      <c r="AX63" s="292"/>
      <c r="AY63" s="180"/>
      <c r="AZ63" s="180"/>
      <c r="BA63" s="189"/>
      <c r="BN63" s="292"/>
    </row>
    <row r="64" spans="1:73" ht="88.5" hidden="1" customHeight="1">
      <c r="A64" s="172"/>
      <c r="B64" s="292"/>
      <c r="C64" s="292"/>
      <c r="D64" s="292"/>
      <c r="E64" s="292"/>
      <c r="F64" s="292"/>
      <c r="G64" s="456"/>
      <c r="H64" s="53"/>
      <c r="I64" s="53"/>
      <c r="J64" s="53"/>
      <c r="K64" s="53"/>
      <c r="L64" s="312"/>
      <c r="M64" s="312"/>
      <c r="N64" s="292"/>
      <c r="O64" s="292"/>
      <c r="P64" s="292"/>
      <c r="Q64" s="292"/>
      <c r="R64" s="292"/>
      <c r="S64" s="292"/>
      <c r="T64" s="292"/>
      <c r="U64" s="292"/>
      <c r="V64" s="292"/>
      <c r="W64" s="292"/>
      <c r="X64" s="292"/>
      <c r="Y64" s="292"/>
      <c r="Z64" s="292"/>
      <c r="AA64" s="292"/>
      <c r="AB64" s="292"/>
      <c r="AC64" s="292"/>
      <c r="AD64" s="292"/>
      <c r="AE64" s="292"/>
      <c r="AF64" s="292"/>
      <c r="AG64" s="292"/>
      <c r="AH64" s="292"/>
      <c r="AI64" s="292"/>
      <c r="AJ64" s="292"/>
      <c r="AK64" s="292"/>
      <c r="AL64" s="292"/>
      <c r="AM64" s="292"/>
      <c r="AN64" s="292"/>
      <c r="AO64" s="292"/>
      <c r="AQ64" s="292"/>
      <c r="AR64" s="292"/>
      <c r="AS64" s="292"/>
      <c r="AT64" s="292"/>
      <c r="AU64" s="292"/>
      <c r="AV64" s="292"/>
      <c r="AW64" s="292"/>
      <c r="AX64" s="292"/>
      <c r="AY64" s="180"/>
      <c r="AZ64" s="180"/>
      <c r="BA64" s="189"/>
      <c r="BN64" s="292"/>
    </row>
    <row r="65" spans="1:66" ht="16.5" hidden="1">
      <c r="A65" s="172"/>
      <c r="B65" s="292"/>
      <c r="C65" s="292"/>
      <c r="D65" s="66"/>
      <c r="E65" s="292"/>
      <c r="F65" s="292"/>
      <c r="G65" s="456"/>
      <c r="H65" s="53"/>
      <c r="I65" s="53"/>
      <c r="J65" s="53"/>
      <c r="K65" s="53"/>
      <c r="L65" s="312"/>
      <c r="M65" s="312"/>
      <c r="N65" s="292"/>
      <c r="O65" s="292"/>
      <c r="P65" s="292"/>
      <c r="Q65" s="292"/>
      <c r="R65" s="292"/>
      <c r="S65" s="292"/>
      <c r="T65" s="292"/>
      <c r="U65" s="292"/>
      <c r="V65" s="190"/>
      <c r="W65" s="292"/>
      <c r="X65" s="292"/>
      <c r="Y65" s="292"/>
      <c r="Z65" s="292"/>
      <c r="AA65" s="292"/>
      <c r="AB65" s="292"/>
      <c r="AC65" s="292"/>
      <c r="AD65" s="292"/>
      <c r="AE65" s="292"/>
      <c r="AF65" s="292"/>
      <c r="AG65" s="292"/>
      <c r="AH65" s="292"/>
      <c r="AI65" s="292"/>
      <c r="AJ65" s="292"/>
      <c r="AK65" s="292"/>
      <c r="AL65" s="292"/>
      <c r="AM65" s="292"/>
      <c r="AN65" s="66"/>
      <c r="AO65" s="66"/>
      <c r="AQ65" s="66"/>
      <c r="AR65" s="66"/>
      <c r="AS65" s="66"/>
      <c r="AT65" s="66"/>
      <c r="AU65" s="292"/>
      <c r="AV65" s="66"/>
      <c r="AW65" s="66"/>
      <c r="AX65" s="66"/>
      <c r="AY65" s="180"/>
      <c r="AZ65" s="180"/>
      <c r="BA65" s="189"/>
      <c r="BN65" s="292"/>
    </row>
    <row r="66" spans="1:66" ht="145.5" hidden="1" customHeight="1">
      <c r="A66" s="172"/>
      <c r="B66" s="292"/>
      <c r="C66" s="292"/>
      <c r="D66" s="292"/>
      <c r="E66" s="292"/>
      <c r="F66" s="292"/>
      <c r="G66" s="456"/>
      <c r="H66" s="53"/>
      <c r="I66" s="53"/>
      <c r="J66" s="53"/>
      <c r="K66" s="53"/>
      <c r="L66" s="312"/>
      <c r="M66" s="312"/>
      <c r="N66" s="292"/>
      <c r="O66" s="292"/>
      <c r="P66" s="292"/>
      <c r="Q66" s="292"/>
      <c r="R66" s="292"/>
      <c r="S66" s="292"/>
      <c r="T66" s="292"/>
      <c r="U66" s="292"/>
      <c r="V66" s="292"/>
      <c r="W66" s="292"/>
      <c r="X66" s="292"/>
      <c r="Y66" s="292"/>
      <c r="Z66" s="292"/>
      <c r="AA66" s="292"/>
      <c r="AB66" s="292"/>
      <c r="AC66" s="292"/>
      <c r="AD66" s="292"/>
      <c r="AE66" s="292"/>
      <c r="AF66" s="292"/>
      <c r="AG66" s="292"/>
      <c r="AH66" s="292"/>
      <c r="AI66" s="292"/>
      <c r="AJ66" s="292"/>
      <c r="AK66" s="292"/>
      <c r="AL66" s="292"/>
      <c r="AM66" s="292"/>
      <c r="AN66" s="292"/>
      <c r="AO66" s="292"/>
      <c r="AQ66" s="292"/>
      <c r="AR66" s="292"/>
      <c r="AS66" s="292"/>
      <c r="AT66" s="292"/>
      <c r="AU66" s="292"/>
      <c r="AV66" s="292"/>
      <c r="AW66" s="292"/>
      <c r="AX66" s="292"/>
      <c r="AY66" s="180"/>
      <c r="AZ66" s="180"/>
      <c r="BA66" s="189"/>
      <c r="BN66" s="292"/>
    </row>
    <row r="67" spans="1:66" ht="93" hidden="1" customHeight="1">
      <c r="A67" s="172"/>
      <c r="B67" s="292"/>
      <c r="C67" s="292"/>
      <c r="D67" s="292"/>
      <c r="E67" s="292"/>
      <c r="F67" s="292"/>
      <c r="G67" s="456"/>
      <c r="H67" s="53"/>
      <c r="I67" s="53"/>
      <c r="J67" s="53"/>
      <c r="K67" s="53"/>
      <c r="L67" s="312"/>
      <c r="M67" s="312"/>
      <c r="N67" s="292"/>
      <c r="O67" s="292"/>
      <c r="P67" s="292"/>
      <c r="Q67" s="292"/>
      <c r="R67" s="292"/>
      <c r="S67" s="292"/>
      <c r="T67" s="292"/>
      <c r="U67" s="292"/>
      <c r="V67" s="292"/>
      <c r="W67" s="292"/>
      <c r="X67" s="292"/>
      <c r="Y67" s="292"/>
      <c r="Z67" s="292"/>
      <c r="AA67" s="292"/>
      <c r="AB67" s="292"/>
      <c r="AC67" s="292"/>
      <c r="AD67" s="292"/>
      <c r="AE67" s="292"/>
      <c r="AF67" s="292"/>
      <c r="AG67" s="292"/>
      <c r="AH67" s="292"/>
      <c r="AI67" s="292"/>
      <c r="AJ67" s="292"/>
      <c r="AK67" s="292"/>
      <c r="AL67" s="292"/>
      <c r="AM67" s="292"/>
      <c r="AN67" s="292"/>
      <c r="AO67" s="292"/>
      <c r="AQ67" s="292"/>
      <c r="AR67" s="292"/>
      <c r="AS67" s="292"/>
      <c r="AT67" s="292"/>
      <c r="AU67" s="292"/>
      <c r="AV67" s="292"/>
      <c r="AW67" s="292"/>
      <c r="AX67" s="292"/>
      <c r="AY67" s="180"/>
      <c r="AZ67" s="180"/>
      <c r="BA67" s="189"/>
      <c r="BN67" s="292"/>
    </row>
    <row r="68" spans="1:66" ht="218.25" hidden="1" customHeight="1">
      <c r="A68" s="172"/>
      <c r="B68" s="292"/>
      <c r="C68" s="292"/>
      <c r="D68" s="292"/>
      <c r="E68" s="292"/>
      <c r="F68" s="292"/>
      <c r="G68" s="456"/>
      <c r="H68" s="53"/>
      <c r="I68" s="53"/>
      <c r="J68" s="53"/>
      <c r="K68" s="53"/>
      <c r="L68" s="312"/>
      <c r="M68" s="312"/>
      <c r="N68" s="292"/>
      <c r="O68" s="178"/>
      <c r="P68" s="292"/>
      <c r="Q68" s="292"/>
      <c r="R68" s="292"/>
      <c r="S68" s="292"/>
      <c r="T68" s="292"/>
      <c r="U68" s="292"/>
      <c r="V68" s="190"/>
      <c r="W68" s="292"/>
      <c r="X68" s="292"/>
      <c r="Y68" s="292"/>
      <c r="Z68" s="292"/>
      <c r="AA68" s="292"/>
      <c r="AB68" s="292"/>
      <c r="AC68" s="292"/>
      <c r="AD68" s="292"/>
      <c r="AE68" s="292"/>
      <c r="AF68" s="292"/>
      <c r="AG68" s="292"/>
      <c r="AH68" s="292"/>
      <c r="AI68" s="292"/>
      <c r="AJ68" s="292"/>
      <c r="AK68" s="292"/>
      <c r="AL68" s="292"/>
      <c r="AM68" s="292"/>
      <c r="AN68" s="292"/>
      <c r="AO68" s="292"/>
      <c r="AQ68" s="292"/>
      <c r="AR68" s="292"/>
      <c r="AS68" s="292"/>
      <c r="AT68" s="292"/>
      <c r="AU68" s="292"/>
      <c r="AV68" s="292"/>
      <c r="AW68" s="292"/>
      <c r="AX68" s="292"/>
      <c r="AY68" s="180"/>
      <c r="AZ68" s="180"/>
      <c r="BA68" s="189"/>
      <c r="BN68" s="292"/>
    </row>
    <row r="69" spans="1:66" ht="102.75" customHeight="1">
      <c r="A69" s="172">
        <f>+A217+1</f>
        <v>1</v>
      </c>
      <c r="B69" s="292" t="s">
        <v>1370</v>
      </c>
      <c r="C69" s="292" t="s">
        <v>1284</v>
      </c>
      <c r="D69" s="292" t="s">
        <v>1434</v>
      </c>
      <c r="E69" s="292"/>
      <c r="F69" s="292" t="s">
        <v>1552</v>
      </c>
      <c r="G69" s="456">
        <v>1</v>
      </c>
      <c r="H69" s="270">
        <v>12.1</v>
      </c>
      <c r="I69" s="53">
        <f>+H69</f>
        <v>12.1</v>
      </c>
      <c r="J69" s="270">
        <v>22</v>
      </c>
      <c r="K69" s="53">
        <f>+J69</f>
        <v>22</v>
      </c>
      <c r="L69" s="292"/>
      <c r="M69" s="292"/>
      <c r="N69" s="292" t="s">
        <v>249</v>
      </c>
      <c r="O69" s="178" t="s">
        <v>250</v>
      </c>
      <c r="P69" s="292"/>
      <c r="R69" s="292"/>
      <c r="S69" s="292"/>
      <c r="T69" s="292"/>
      <c r="U69" s="292"/>
      <c r="V69" s="190"/>
      <c r="W69" s="292" t="s">
        <v>77</v>
      </c>
      <c r="X69" s="292"/>
      <c r="Y69" s="292"/>
      <c r="Z69" s="292" t="s">
        <v>57</v>
      </c>
      <c r="AA69" s="292"/>
      <c r="AB69" s="292"/>
      <c r="AC69" s="292"/>
      <c r="AD69" s="292"/>
      <c r="AE69" s="292"/>
      <c r="AF69" s="292"/>
      <c r="AG69" s="292" t="s">
        <v>59</v>
      </c>
      <c r="AH69" s="179"/>
      <c r="AI69" s="179"/>
      <c r="AJ69" s="179"/>
      <c r="AK69" s="179"/>
      <c r="AL69" s="179"/>
      <c r="AM69" s="292" t="s">
        <v>57</v>
      </c>
      <c r="AN69" s="66" t="s">
        <v>251</v>
      </c>
      <c r="AO69" s="85" t="s">
        <v>252</v>
      </c>
      <c r="AP69" s="85"/>
      <c r="AQ69" s="66" t="s">
        <v>236</v>
      </c>
      <c r="AR69" s="292" t="s">
        <v>115</v>
      </c>
      <c r="AS69" s="66" t="s">
        <v>63</v>
      </c>
      <c r="AT69" s="66"/>
      <c r="AU69" s="66"/>
      <c r="AV69" s="66"/>
      <c r="AW69" s="66"/>
      <c r="AX69" s="292" t="s">
        <v>73</v>
      </c>
      <c r="AY69" s="180"/>
      <c r="AZ69" s="68" t="s">
        <v>1435</v>
      </c>
      <c r="BA69" s="189" t="s">
        <v>1216</v>
      </c>
      <c r="BN69" s="292" t="s">
        <v>1307</v>
      </c>
    </row>
    <row r="70" spans="1:66" s="151" customFormat="1" ht="41.25" customHeight="1">
      <c r="A70" s="150"/>
      <c r="B70" s="293" t="s">
        <v>820</v>
      </c>
      <c r="C70" s="293" t="s">
        <v>259</v>
      </c>
      <c r="D70" s="293"/>
      <c r="E70" s="293"/>
      <c r="F70" s="293" t="s">
        <v>1391</v>
      </c>
      <c r="G70" s="251">
        <f>SUM(G71:G78)</f>
        <v>1</v>
      </c>
      <c r="H70" s="291">
        <f>SUM(H71:H78)</f>
        <v>53.23</v>
      </c>
      <c r="I70" s="291">
        <f>SUM(I71:I78)</f>
        <v>53.23</v>
      </c>
      <c r="J70" s="291">
        <f>SUM(J71:J78)</f>
        <v>53.23</v>
      </c>
      <c r="K70" s="291">
        <f>SUM(K71:K78)</f>
        <v>53.23</v>
      </c>
      <c r="L70" s="80"/>
      <c r="M70" s="80"/>
      <c r="N70" s="80"/>
      <c r="O70" s="80"/>
      <c r="P70" s="80"/>
      <c r="Q70" s="80"/>
      <c r="R70" s="80">
        <f>SUM(R71:R223)</f>
        <v>0</v>
      </c>
      <c r="S70" s="80">
        <f>SUM(S71:S223)</f>
        <v>0</v>
      </c>
      <c r="T70" s="293"/>
      <c r="U70" s="195"/>
      <c r="V70" s="293"/>
      <c r="W70" s="293"/>
      <c r="X70" s="293">
        <f ca="1">COUNTIF(X71:X223,"x")</f>
        <v>4</v>
      </c>
      <c r="Y70" s="293">
        <f ca="1">COUNTIF(Y71:Y223,"x")</f>
        <v>3</v>
      </c>
      <c r="Z70" s="293">
        <f ca="1">COUNTIF(Z71:Z223,"x")</f>
        <v>2</v>
      </c>
      <c r="AA70" s="293"/>
      <c r="AB70" s="293"/>
      <c r="AC70" s="293"/>
      <c r="AD70" s="293"/>
      <c r="AE70" s="293"/>
      <c r="AF70" s="293"/>
      <c r="AG70" s="293"/>
      <c r="AH70" s="293"/>
      <c r="AI70" s="293"/>
      <c r="AJ70" s="293"/>
      <c r="AK70" s="293"/>
      <c r="AL70" s="293"/>
      <c r="AM70" s="293"/>
      <c r="AN70" s="293"/>
      <c r="AO70" s="293"/>
      <c r="AQ70" s="293"/>
      <c r="AR70" s="293"/>
      <c r="AS70" s="293"/>
      <c r="AT70" s="293"/>
      <c r="AU70" s="292"/>
      <c r="AV70" s="293"/>
      <c r="AW70" s="292"/>
      <c r="AX70" s="293"/>
      <c r="AY70" s="460"/>
      <c r="AZ70" s="460"/>
      <c r="BA70" s="152"/>
      <c r="BN70" s="150"/>
    </row>
    <row r="71" spans="1:66" ht="87.75" hidden="1" customHeight="1">
      <c r="A71" s="172"/>
      <c r="B71" s="292"/>
      <c r="C71" s="292"/>
      <c r="D71" s="292"/>
      <c r="E71" s="292"/>
      <c r="F71" s="292"/>
      <c r="G71" s="456"/>
      <c r="H71" s="53"/>
      <c r="I71" s="53"/>
      <c r="J71" s="53"/>
      <c r="K71" s="53"/>
      <c r="L71" s="312"/>
      <c r="M71" s="312"/>
      <c r="N71" s="292"/>
      <c r="O71" s="292"/>
      <c r="P71" s="292"/>
      <c r="Q71" s="292"/>
      <c r="R71" s="292"/>
      <c r="S71" s="292"/>
      <c r="T71" s="292"/>
      <c r="U71" s="292"/>
      <c r="V71" s="292"/>
      <c r="W71" s="292"/>
      <c r="X71" s="292"/>
      <c r="Y71" s="292"/>
      <c r="Z71" s="292"/>
      <c r="AA71" s="292"/>
      <c r="AB71" s="292"/>
      <c r="AC71" s="292"/>
      <c r="AD71" s="292"/>
      <c r="AE71" s="292"/>
      <c r="AF71" s="292"/>
      <c r="AG71" s="292"/>
      <c r="AH71" s="292"/>
      <c r="AI71" s="292"/>
      <c r="AJ71" s="292"/>
      <c r="AK71" s="292"/>
      <c r="AL71" s="292"/>
      <c r="AM71" s="292"/>
      <c r="AN71" s="292"/>
      <c r="AO71" s="292"/>
      <c r="AQ71" s="292"/>
      <c r="AR71" s="292"/>
      <c r="AS71" s="292"/>
      <c r="AT71" s="292"/>
      <c r="AU71" s="292"/>
      <c r="AV71" s="292"/>
      <c r="AW71" s="292"/>
      <c r="AX71" s="292"/>
      <c r="AY71" s="180"/>
      <c r="AZ71" s="180"/>
      <c r="BA71" s="189"/>
      <c r="BD71" s="223"/>
      <c r="BN71" s="292"/>
    </row>
    <row r="72" spans="1:66" ht="82.5" hidden="1" customHeight="1">
      <c r="A72" s="172"/>
      <c r="B72" s="292"/>
      <c r="C72" s="292"/>
      <c r="D72" s="292"/>
      <c r="E72" s="292"/>
      <c r="F72" s="292"/>
      <c r="G72" s="456"/>
      <c r="H72" s="53"/>
      <c r="I72" s="53"/>
      <c r="J72" s="53"/>
      <c r="K72" s="53"/>
      <c r="L72" s="312"/>
      <c r="M72" s="312"/>
      <c r="N72" s="292"/>
      <c r="O72" s="292"/>
      <c r="P72" s="292"/>
      <c r="Q72" s="292"/>
      <c r="R72" s="292"/>
      <c r="S72" s="292"/>
      <c r="T72" s="292"/>
      <c r="U72" s="292"/>
      <c r="V72" s="292"/>
      <c r="W72" s="292"/>
      <c r="X72" s="292"/>
      <c r="Y72" s="292"/>
      <c r="Z72" s="292"/>
      <c r="AA72" s="292"/>
      <c r="AB72" s="292"/>
      <c r="AC72" s="292"/>
      <c r="AD72" s="292"/>
      <c r="AE72" s="292"/>
      <c r="AF72" s="292"/>
      <c r="AG72" s="292"/>
      <c r="AH72" s="292"/>
      <c r="AI72" s="292"/>
      <c r="AJ72" s="292"/>
      <c r="AK72" s="292"/>
      <c r="AL72" s="292"/>
      <c r="AM72" s="292"/>
      <c r="AN72" s="292"/>
      <c r="AO72" s="262"/>
      <c r="AQ72" s="292"/>
      <c r="AR72" s="292"/>
      <c r="AS72" s="292"/>
      <c r="AT72" s="292"/>
      <c r="AU72" s="292"/>
      <c r="AV72" s="292"/>
      <c r="AW72" s="292"/>
      <c r="AX72" s="292"/>
      <c r="AY72" s="180"/>
      <c r="AZ72" s="180"/>
      <c r="BA72" s="189"/>
      <c r="BN72" s="292"/>
    </row>
    <row r="73" spans="1:66" ht="75.75" hidden="1" customHeight="1">
      <c r="A73" s="172"/>
      <c r="B73" s="292"/>
      <c r="C73" s="292"/>
      <c r="D73" s="292"/>
      <c r="E73" s="292"/>
      <c r="F73" s="292"/>
      <c r="G73" s="456"/>
      <c r="H73" s="53"/>
      <c r="I73" s="53"/>
      <c r="J73" s="53"/>
      <c r="K73" s="53"/>
      <c r="L73" s="312"/>
      <c r="M73" s="312"/>
      <c r="N73" s="292"/>
      <c r="O73" s="292"/>
      <c r="P73" s="292"/>
      <c r="Q73" s="292"/>
      <c r="R73" s="292"/>
      <c r="S73" s="292"/>
      <c r="T73" s="292"/>
      <c r="U73" s="292"/>
      <c r="V73" s="292"/>
      <c r="W73" s="292"/>
      <c r="X73" s="292"/>
      <c r="Y73" s="292"/>
      <c r="Z73" s="292"/>
      <c r="AA73" s="292"/>
      <c r="AB73" s="292"/>
      <c r="AC73" s="292"/>
      <c r="AD73" s="292"/>
      <c r="AE73" s="292"/>
      <c r="AF73" s="292"/>
      <c r="AG73" s="292"/>
      <c r="AH73" s="292"/>
      <c r="AI73" s="292"/>
      <c r="AJ73" s="292"/>
      <c r="AK73" s="292"/>
      <c r="AL73" s="292"/>
      <c r="AM73" s="292"/>
      <c r="AN73" s="292"/>
      <c r="AO73" s="262"/>
      <c r="AQ73" s="292"/>
      <c r="AR73" s="292"/>
      <c r="AS73" s="292"/>
      <c r="AT73" s="292"/>
      <c r="AU73" s="292"/>
      <c r="AV73" s="292"/>
      <c r="AW73" s="292"/>
      <c r="AX73" s="292"/>
      <c r="AY73" s="180"/>
      <c r="AZ73" s="180"/>
      <c r="BA73" s="189"/>
      <c r="BN73" s="292"/>
    </row>
    <row r="74" spans="1:66" ht="77.25" hidden="1" customHeight="1">
      <c r="A74" s="172"/>
      <c r="B74" s="292"/>
      <c r="C74" s="292"/>
      <c r="D74" s="292"/>
      <c r="E74" s="292"/>
      <c r="F74" s="292"/>
      <c r="G74" s="456"/>
      <c r="H74" s="53"/>
      <c r="I74" s="53"/>
      <c r="J74" s="53"/>
      <c r="K74" s="53"/>
      <c r="L74" s="312"/>
      <c r="M74" s="312"/>
      <c r="N74" s="292"/>
      <c r="O74" s="190"/>
      <c r="P74" s="292"/>
      <c r="Q74" s="292"/>
      <c r="R74" s="292"/>
      <c r="S74" s="292"/>
      <c r="T74" s="292"/>
      <c r="U74" s="292"/>
      <c r="V74" s="292"/>
      <c r="W74" s="292"/>
      <c r="X74" s="292"/>
      <c r="Y74" s="292"/>
      <c r="Z74" s="292"/>
      <c r="AA74" s="292"/>
      <c r="AB74" s="292"/>
      <c r="AC74" s="292"/>
      <c r="AD74" s="292"/>
      <c r="AE74" s="292"/>
      <c r="AF74" s="292"/>
      <c r="AG74" s="292"/>
      <c r="AH74" s="292"/>
      <c r="AI74" s="292"/>
      <c r="AJ74" s="292"/>
      <c r="AK74" s="292"/>
      <c r="AL74" s="292"/>
      <c r="AM74" s="292"/>
      <c r="AN74" s="292"/>
      <c r="AO74" s="262"/>
      <c r="AQ74" s="292"/>
      <c r="AR74" s="292"/>
      <c r="AS74" s="292"/>
      <c r="AT74" s="292"/>
      <c r="AU74" s="292"/>
      <c r="AV74" s="292"/>
      <c r="AW74" s="292"/>
      <c r="AX74" s="292"/>
      <c r="AY74" s="180"/>
      <c r="AZ74" s="180"/>
      <c r="BA74" s="189"/>
      <c r="BN74" s="292"/>
    </row>
    <row r="75" spans="1:66" ht="180.75" hidden="1" customHeight="1">
      <c r="A75" s="224"/>
      <c r="B75" s="292"/>
      <c r="C75" s="292"/>
      <c r="D75" s="292"/>
      <c r="E75" s="292"/>
      <c r="F75" s="292"/>
      <c r="G75" s="456"/>
      <c r="H75" s="53"/>
      <c r="I75" s="53"/>
      <c r="J75" s="53"/>
      <c r="K75" s="53"/>
      <c r="L75" s="312"/>
      <c r="M75" s="312"/>
      <c r="N75" s="292"/>
      <c r="O75" s="292"/>
      <c r="P75" s="292"/>
      <c r="Q75" s="292"/>
      <c r="R75" s="292"/>
      <c r="S75" s="292"/>
      <c r="T75" s="292"/>
      <c r="U75" s="292"/>
      <c r="V75" s="292"/>
      <c r="W75" s="292"/>
      <c r="X75" s="292"/>
      <c r="Y75" s="292"/>
      <c r="Z75" s="292"/>
      <c r="AA75" s="292"/>
      <c r="AB75" s="292"/>
      <c r="AC75" s="292"/>
      <c r="AD75" s="292"/>
      <c r="AE75" s="292"/>
      <c r="AF75" s="292"/>
      <c r="AG75" s="292"/>
      <c r="AH75" s="292"/>
      <c r="AI75" s="292"/>
      <c r="AJ75" s="292"/>
      <c r="AK75" s="292"/>
      <c r="AL75" s="292"/>
      <c r="AM75" s="292"/>
      <c r="AN75" s="292"/>
      <c r="AO75" s="292"/>
      <c r="AQ75" s="292"/>
      <c r="AR75" s="292"/>
      <c r="AS75" s="292"/>
      <c r="AT75" s="292"/>
      <c r="AU75" s="292"/>
      <c r="AV75" s="292"/>
      <c r="AW75" s="292"/>
      <c r="AX75" s="292"/>
      <c r="AY75" s="180"/>
      <c r="AZ75" s="180"/>
      <c r="BA75" s="189"/>
      <c r="BN75" s="292"/>
    </row>
    <row r="76" spans="1:66" ht="248.25" customHeight="1">
      <c r="A76" s="172" t="e">
        <f>+#REF!+1</f>
        <v>#REF!</v>
      </c>
      <c r="B76" s="292" t="s">
        <v>1356</v>
      </c>
      <c r="C76" s="292" t="s">
        <v>259</v>
      </c>
      <c r="D76" s="262" t="s">
        <v>1566</v>
      </c>
      <c r="E76" s="292" t="s">
        <v>1291</v>
      </c>
      <c r="F76" s="292" t="s">
        <v>261</v>
      </c>
      <c r="G76" s="456">
        <v>1</v>
      </c>
      <c r="H76" s="53">
        <v>53.23</v>
      </c>
      <c r="I76" s="53">
        <f>+H76</f>
        <v>53.23</v>
      </c>
      <c r="J76" s="53">
        <v>53.23</v>
      </c>
      <c r="K76" s="53">
        <f>+J76</f>
        <v>53.23</v>
      </c>
      <c r="L76" s="292"/>
      <c r="M76" s="292"/>
      <c r="N76" s="292" t="s">
        <v>262</v>
      </c>
      <c r="O76" s="292" t="s">
        <v>263</v>
      </c>
      <c r="P76" s="292"/>
      <c r="R76" s="292"/>
      <c r="S76" s="292"/>
      <c r="T76" s="292"/>
      <c r="U76" s="292"/>
      <c r="V76" s="292"/>
      <c r="W76" s="292" t="s">
        <v>264</v>
      </c>
      <c r="X76" s="292"/>
      <c r="Y76" s="292" t="s">
        <v>57</v>
      </c>
      <c r="Z76" s="292"/>
      <c r="AA76" s="292"/>
      <c r="AB76" s="292"/>
      <c r="AC76" s="292"/>
      <c r="AD76" s="292"/>
      <c r="AE76" s="292"/>
      <c r="AF76" s="292"/>
      <c r="AG76" s="292" t="s">
        <v>265</v>
      </c>
      <c r="AH76" s="292"/>
      <c r="AI76" s="292"/>
      <c r="AJ76" s="292"/>
      <c r="AK76" s="292"/>
      <c r="AL76" s="292"/>
      <c r="AM76" s="292" t="s">
        <v>57</v>
      </c>
      <c r="AN76" s="292" t="s">
        <v>266</v>
      </c>
      <c r="AO76" s="262" t="s">
        <v>267</v>
      </c>
      <c r="AQ76" s="292" t="s">
        <v>260</v>
      </c>
      <c r="AR76" s="292" t="s">
        <v>115</v>
      </c>
      <c r="AS76" s="292" t="s">
        <v>63</v>
      </c>
      <c r="AT76" s="292"/>
      <c r="AU76" s="292" t="s">
        <v>72</v>
      </c>
      <c r="AV76" s="292"/>
      <c r="AW76" s="193" t="s">
        <v>122</v>
      </c>
      <c r="AX76" s="292"/>
      <c r="AY76" s="180"/>
      <c r="AZ76" s="180" t="s">
        <v>1379</v>
      </c>
      <c r="BA76" s="189" t="s">
        <v>1216</v>
      </c>
      <c r="BN76" s="292" t="s">
        <v>1287</v>
      </c>
    </row>
    <row r="77" spans="1:66" ht="87" hidden="1" customHeight="1">
      <c r="A77" s="172"/>
      <c r="B77" s="292"/>
      <c r="C77" s="292"/>
      <c r="D77" s="178"/>
      <c r="E77" s="225"/>
      <c r="F77" s="71"/>
      <c r="G77" s="456"/>
      <c r="H77" s="53"/>
      <c r="I77" s="53"/>
      <c r="J77" s="53"/>
      <c r="K77" s="53"/>
      <c r="L77" s="312"/>
      <c r="M77" s="312"/>
      <c r="N77" s="292"/>
      <c r="O77" s="292"/>
      <c r="P77" s="292"/>
      <c r="Q77" s="292"/>
      <c r="R77" s="292"/>
      <c r="S77" s="292"/>
      <c r="T77" s="292"/>
      <c r="U77" s="292"/>
      <c r="V77" s="292"/>
      <c r="W77" s="292"/>
      <c r="X77" s="292"/>
      <c r="Y77" s="292"/>
      <c r="Z77" s="292"/>
      <c r="AA77" s="292"/>
      <c r="AB77" s="292"/>
      <c r="AC77" s="292"/>
      <c r="AD77" s="292"/>
      <c r="AE77" s="292"/>
      <c r="AF77" s="292"/>
      <c r="AG77" s="292"/>
      <c r="AH77" s="292"/>
      <c r="AI77" s="292"/>
      <c r="AJ77" s="292"/>
      <c r="AK77" s="292"/>
      <c r="AL77" s="292"/>
      <c r="AM77" s="292"/>
      <c r="AO77" s="178"/>
      <c r="AQ77" s="292"/>
      <c r="AR77" s="292"/>
      <c r="AS77" s="292"/>
      <c r="AT77" s="292"/>
      <c r="AU77" s="292"/>
      <c r="AV77" s="292"/>
      <c r="AW77" s="193"/>
      <c r="AX77" s="292"/>
      <c r="AY77" s="180"/>
      <c r="AZ77" s="178"/>
      <c r="BA77" s="189"/>
      <c r="BN77" s="292"/>
    </row>
    <row r="78" spans="1:66" s="58" customFormat="1" ht="16.5" hidden="1">
      <c r="A78" s="51"/>
      <c r="B78" s="292"/>
      <c r="C78" s="292"/>
      <c r="D78" s="54"/>
      <c r="E78" s="52"/>
      <c r="F78" s="52"/>
      <c r="G78" s="456"/>
      <c r="H78" s="53"/>
      <c r="I78" s="53"/>
      <c r="J78" s="53"/>
      <c r="K78" s="53"/>
      <c r="L78" s="53"/>
      <c r="M78" s="52"/>
      <c r="N78" s="52"/>
      <c r="O78" s="52"/>
      <c r="P78" s="52"/>
      <c r="Q78" s="52"/>
      <c r="R78" s="52"/>
      <c r="S78" s="52"/>
      <c r="T78" s="52"/>
      <c r="U78" s="52"/>
      <c r="V78" s="52"/>
      <c r="W78" s="52"/>
      <c r="X78" s="52"/>
      <c r="Y78" s="52"/>
      <c r="Z78" s="52"/>
      <c r="AA78" s="52"/>
      <c r="AB78" s="52"/>
      <c r="AC78" s="52"/>
      <c r="AD78" s="52"/>
      <c r="AE78" s="54"/>
      <c r="AF78" s="52"/>
      <c r="AG78" s="52"/>
      <c r="AH78" s="52"/>
      <c r="AI78" s="52"/>
      <c r="AJ78" s="52"/>
      <c r="AK78" s="85"/>
      <c r="AL78" s="85"/>
      <c r="AM78" s="292"/>
      <c r="AN78" s="52"/>
      <c r="AO78" s="55"/>
      <c r="AP78" s="55"/>
      <c r="AQ78" s="61"/>
      <c r="AR78" s="61"/>
      <c r="AZ78" s="54"/>
    </row>
    <row r="79" spans="1:66" s="151" customFormat="1" ht="47.25" customHeight="1">
      <c r="A79" s="150"/>
      <c r="B79" s="293" t="s">
        <v>822</v>
      </c>
      <c r="C79" s="293" t="s">
        <v>272</v>
      </c>
      <c r="D79" s="293"/>
      <c r="E79" s="293" t="str">
        <f>+F79</f>
        <v>01 địa chỉ</v>
      </c>
      <c r="F79" s="293" t="s">
        <v>1391</v>
      </c>
      <c r="G79" s="251">
        <f>SUM(G80:G88)</f>
        <v>1</v>
      </c>
      <c r="H79" s="291">
        <f>SUM(H80:H88)</f>
        <v>2223.4</v>
      </c>
      <c r="I79" s="291">
        <f>SUM(I80:I88)</f>
        <v>2223.4</v>
      </c>
      <c r="J79" s="291">
        <f>SUM(J80:J88)</f>
        <v>0</v>
      </c>
      <c r="K79" s="291">
        <f>SUM(K80:K88)</f>
        <v>0</v>
      </c>
      <c r="L79" s="293"/>
      <c r="M79" s="293"/>
      <c r="N79" s="293"/>
      <c r="O79" s="293"/>
      <c r="P79" s="293"/>
      <c r="Q79" s="293"/>
      <c r="R79" s="293"/>
      <c r="S79" s="293"/>
      <c r="T79" s="293">
        <f>COUNTIF(T80:T88,"x")</f>
        <v>0</v>
      </c>
      <c r="U79" s="293"/>
      <c r="V79" s="293"/>
      <c r="W79" s="293"/>
      <c r="X79" s="293">
        <f ca="1">COUNTIF(X80:X226,"x")</f>
        <v>4</v>
      </c>
      <c r="Y79" s="293">
        <f ca="1">COUNTIF(Y80:Y226,"x")</f>
        <v>4</v>
      </c>
      <c r="Z79" s="293">
        <f ca="1">COUNTIF(Z80:Z226,"x")</f>
        <v>2</v>
      </c>
      <c r="AA79" s="293"/>
      <c r="AB79" s="293"/>
      <c r="AC79" s="293"/>
      <c r="AD79" s="293"/>
      <c r="AE79" s="293"/>
      <c r="AF79" s="293"/>
      <c r="AG79" s="293"/>
      <c r="AH79" s="293"/>
      <c r="AI79" s="293"/>
      <c r="AJ79" s="293"/>
      <c r="AK79" s="293"/>
      <c r="AL79" s="293"/>
      <c r="AM79" s="293"/>
      <c r="AN79" s="293"/>
      <c r="AO79" s="293"/>
      <c r="AQ79" s="293"/>
      <c r="AR79" s="293"/>
      <c r="AS79" s="293"/>
      <c r="AT79" s="293"/>
      <c r="AU79" s="292"/>
      <c r="AV79" s="293"/>
      <c r="AW79" s="292"/>
      <c r="AX79" s="293"/>
      <c r="AY79" s="460"/>
      <c r="AZ79" s="460"/>
      <c r="BA79" s="152"/>
      <c r="BN79" s="150"/>
    </row>
    <row r="80" spans="1:66" ht="16.5" hidden="1">
      <c r="A80" s="172"/>
      <c r="B80" s="292"/>
      <c r="C80" s="292"/>
      <c r="D80" s="292"/>
      <c r="E80" s="292"/>
      <c r="F80" s="292"/>
      <c r="G80" s="456"/>
      <c r="H80" s="53"/>
      <c r="I80" s="53"/>
      <c r="J80" s="53"/>
      <c r="K80" s="53"/>
      <c r="L80" s="312"/>
      <c r="M80" s="312"/>
      <c r="N80" s="292"/>
      <c r="O80" s="292"/>
      <c r="P80" s="292"/>
      <c r="Q80" s="292"/>
      <c r="R80" s="292"/>
      <c r="S80" s="292"/>
      <c r="T80" s="292"/>
      <c r="U80" s="292"/>
      <c r="V80" s="292"/>
      <c r="W80" s="292"/>
      <c r="X80" s="292"/>
      <c r="Y80" s="292"/>
      <c r="Z80" s="292"/>
      <c r="AA80" s="292"/>
      <c r="AB80" s="292"/>
      <c r="AC80" s="292"/>
      <c r="AD80" s="292"/>
      <c r="AE80" s="292"/>
      <c r="AF80" s="292"/>
      <c r="AG80" s="292"/>
      <c r="AH80" s="292"/>
      <c r="AI80" s="292"/>
      <c r="AJ80" s="292"/>
      <c r="AK80" s="292"/>
      <c r="AL80" s="292"/>
      <c r="AM80" s="292"/>
      <c r="AN80" s="292"/>
      <c r="AO80" s="292"/>
      <c r="AQ80" s="292"/>
      <c r="AR80" s="292"/>
      <c r="AS80" s="292"/>
      <c r="AT80" s="292"/>
      <c r="AU80" s="292"/>
      <c r="AV80" s="292"/>
      <c r="AW80" s="292"/>
      <c r="AX80" s="292"/>
      <c r="AY80" s="180"/>
      <c r="AZ80" s="180"/>
      <c r="BA80" s="189"/>
      <c r="BN80" s="292"/>
    </row>
    <row r="81" spans="1:68" ht="177" hidden="1" customHeight="1">
      <c r="A81" s="172"/>
      <c r="B81" s="292"/>
      <c r="C81" s="292"/>
      <c r="D81" s="292"/>
      <c r="E81" s="292"/>
      <c r="F81" s="292"/>
      <c r="G81" s="456"/>
      <c r="H81" s="53"/>
      <c r="I81" s="53"/>
      <c r="J81" s="53"/>
      <c r="K81" s="53"/>
      <c r="L81" s="315"/>
      <c r="M81" s="315"/>
      <c r="N81" s="292"/>
      <c r="O81" s="292"/>
      <c r="P81" s="292"/>
      <c r="Q81" s="292"/>
      <c r="R81" s="292"/>
      <c r="S81" s="292"/>
      <c r="T81" s="292"/>
      <c r="U81" s="292"/>
      <c r="V81" s="292"/>
      <c r="W81" s="292"/>
      <c r="X81" s="292"/>
      <c r="Y81" s="292"/>
      <c r="Z81" s="292"/>
      <c r="AA81" s="292"/>
      <c r="AB81" s="292"/>
      <c r="AC81" s="292"/>
      <c r="AD81" s="292"/>
      <c r="AE81" s="292"/>
      <c r="AF81" s="292"/>
      <c r="AG81" s="292"/>
      <c r="AH81" s="292"/>
      <c r="AI81" s="292"/>
      <c r="AJ81" s="292"/>
      <c r="AK81" s="292"/>
      <c r="AL81" s="292"/>
      <c r="AM81" s="292"/>
      <c r="AN81" s="292"/>
      <c r="AO81" s="262"/>
      <c r="AQ81" s="292"/>
      <c r="AR81" s="292"/>
      <c r="AS81" s="292"/>
      <c r="AT81" s="292"/>
      <c r="AU81" s="292"/>
      <c r="AV81" s="292"/>
      <c r="AW81" s="292"/>
      <c r="AX81" s="292"/>
      <c r="AY81" s="180"/>
      <c r="AZ81" s="180"/>
      <c r="BA81" s="189"/>
      <c r="BN81" s="292"/>
    </row>
    <row r="82" spans="1:68" ht="79.5" hidden="1" customHeight="1">
      <c r="A82" s="172"/>
      <c r="B82" s="292"/>
      <c r="C82" s="292"/>
      <c r="D82" s="292"/>
      <c r="E82" s="292"/>
      <c r="F82" s="292"/>
      <c r="G82" s="456"/>
      <c r="H82" s="53"/>
      <c r="I82" s="53"/>
      <c r="J82" s="53"/>
      <c r="K82" s="53"/>
      <c r="L82" s="312"/>
      <c r="M82" s="312"/>
      <c r="N82" s="292"/>
      <c r="O82" s="178"/>
      <c r="P82" s="292"/>
      <c r="Q82" s="292"/>
      <c r="R82" s="292"/>
      <c r="S82" s="292"/>
      <c r="T82" s="292"/>
      <c r="U82" s="292"/>
      <c r="V82" s="292"/>
      <c r="W82" s="292"/>
      <c r="X82" s="292"/>
      <c r="Y82" s="292"/>
      <c r="Z82" s="292"/>
      <c r="AA82" s="292"/>
      <c r="AB82" s="292"/>
      <c r="AC82" s="292"/>
      <c r="AD82" s="292"/>
      <c r="AE82" s="292"/>
      <c r="AF82" s="292"/>
      <c r="AG82" s="292"/>
      <c r="AH82" s="292"/>
      <c r="AI82" s="292"/>
      <c r="AJ82" s="292"/>
      <c r="AK82" s="292"/>
      <c r="AL82" s="292"/>
      <c r="AM82" s="292"/>
      <c r="AN82" s="292"/>
      <c r="AO82" s="292"/>
      <c r="AQ82" s="292"/>
      <c r="AR82" s="292"/>
      <c r="AS82" s="292"/>
      <c r="AT82" s="292"/>
      <c r="AU82" s="292"/>
      <c r="AV82" s="292"/>
      <c r="AW82" s="292"/>
      <c r="AX82" s="292"/>
      <c r="AY82" s="180"/>
      <c r="AZ82" s="180"/>
      <c r="BA82" s="189"/>
      <c r="BN82" s="292"/>
    </row>
    <row r="83" spans="1:68" ht="138" hidden="1" customHeight="1">
      <c r="A83" s="172"/>
      <c r="B83" s="292"/>
      <c r="C83" s="292"/>
      <c r="D83" s="292"/>
      <c r="E83" s="292"/>
      <c r="F83" s="292"/>
      <c r="G83" s="456"/>
      <c r="H83" s="53"/>
      <c r="I83" s="53"/>
      <c r="J83" s="53"/>
      <c r="K83" s="53"/>
      <c r="L83" s="312"/>
      <c r="M83" s="312"/>
      <c r="N83" s="292"/>
      <c r="O83" s="292"/>
      <c r="P83" s="292"/>
      <c r="Q83" s="292"/>
      <c r="R83" s="292"/>
      <c r="S83" s="292"/>
      <c r="T83" s="292"/>
      <c r="U83" s="292"/>
      <c r="V83" s="292"/>
      <c r="W83" s="292"/>
      <c r="X83" s="292"/>
      <c r="Y83" s="292"/>
      <c r="Z83" s="292"/>
      <c r="AA83" s="292"/>
      <c r="AB83" s="292"/>
      <c r="AC83" s="292"/>
      <c r="AD83" s="292"/>
      <c r="AE83" s="292"/>
      <c r="AF83" s="292"/>
      <c r="AG83" s="292"/>
      <c r="AH83" s="292"/>
      <c r="AI83" s="292"/>
      <c r="AJ83" s="292"/>
      <c r="AK83" s="292"/>
      <c r="AL83" s="292"/>
      <c r="AM83" s="292"/>
      <c r="AN83" s="292"/>
      <c r="AO83" s="262"/>
      <c r="AQ83" s="292"/>
      <c r="AR83" s="292"/>
      <c r="AS83" s="292"/>
      <c r="AT83" s="292"/>
      <c r="AU83" s="292"/>
      <c r="AV83" s="292"/>
      <c r="AW83" s="292"/>
      <c r="AX83" s="292"/>
      <c r="AY83" s="180"/>
      <c r="AZ83" s="180"/>
      <c r="BA83" s="189"/>
      <c r="BN83" s="292"/>
    </row>
    <row r="84" spans="1:68" ht="124.5" hidden="1" customHeight="1">
      <c r="A84" s="172"/>
      <c r="B84" s="292"/>
      <c r="C84" s="292"/>
      <c r="D84" s="292"/>
      <c r="E84" s="292"/>
      <c r="F84" s="292"/>
      <c r="G84" s="456"/>
      <c r="H84" s="53"/>
      <c r="I84" s="53"/>
      <c r="J84" s="53"/>
      <c r="K84" s="53"/>
      <c r="L84" s="312"/>
      <c r="M84" s="312"/>
      <c r="N84" s="292"/>
      <c r="O84" s="292"/>
      <c r="P84" s="292"/>
      <c r="Q84" s="292"/>
      <c r="R84" s="292"/>
      <c r="S84" s="292"/>
      <c r="T84" s="292"/>
      <c r="U84" s="292"/>
      <c r="V84" s="292"/>
      <c r="W84" s="292"/>
      <c r="X84" s="292"/>
      <c r="Y84" s="292"/>
      <c r="Z84" s="292"/>
      <c r="AA84" s="292"/>
      <c r="AB84" s="292"/>
      <c r="AC84" s="292"/>
      <c r="AD84" s="292"/>
      <c r="AE84" s="292"/>
      <c r="AF84" s="292"/>
      <c r="AG84" s="292"/>
      <c r="AH84" s="292"/>
      <c r="AI84" s="292"/>
      <c r="AJ84" s="292"/>
      <c r="AK84" s="292"/>
      <c r="AL84" s="292"/>
      <c r="AM84" s="292"/>
      <c r="AN84" s="292"/>
      <c r="AO84" s="262"/>
      <c r="AQ84" s="292"/>
      <c r="AR84" s="292"/>
      <c r="AS84" s="292"/>
      <c r="AT84" s="292"/>
      <c r="AU84" s="292"/>
      <c r="AV84" s="292"/>
      <c r="AW84" s="292"/>
      <c r="AX84" s="292"/>
      <c r="AY84" s="180"/>
      <c r="AZ84" s="180"/>
      <c r="BA84" s="189"/>
      <c r="BN84" s="292"/>
    </row>
    <row r="85" spans="1:68" ht="77.25" hidden="1" customHeight="1">
      <c r="A85" s="172"/>
      <c r="B85" s="292"/>
      <c r="C85" s="292"/>
      <c r="D85" s="292"/>
      <c r="E85" s="292"/>
      <c r="F85" s="292"/>
      <c r="G85" s="456"/>
      <c r="H85" s="53"/>
      <c r="I85" s="53"/>
      <c r="J85" s="53"/>
      <c r="K85" s="53"/>
      <c r="L85" s="312"/>
      <c r="M85" s="312"/>
      <c r="N85" s="292"/>
      <c r="O85" s="178"/>
      <c r="P85" s="292"/>
      <c r="Q85" s="292"/>
      <c r="R85" s="292"/>
      <c r="S85" s="292"/>
      <c r="T85" s="292"/>
      <c r="U85" s="292"/>
      <c r="V85" s="190"/>
      <c r="W85" s="292"/>
      <c r="X85" s="292"/>
      <c r="Y85" s="292"/>
      <c r="Z85" s="292"/>
      <c r="AA85" s="292"/>
      <c r="AB85" s="292"/>
      <c r="AC85" s="292"/>
      <c r="AD85" s="292"/>
      <c r="AE85" s="292"/>
      <c r="AF85" s="292"/>
      <c r="AG85" s="292"/>
      <c r="AH85" s="292"/>
      <c r="AI85" s="292"/>
      <c r="AJ85" s="292"/>
      <c r="AK85" s="292"/>
      <c r="AL85" s="292"/>
      <c r="AM85" s="292"/>
      <c r="AN85" s="292"/>
      <c r="AO85" s="292"/>
      <c r="AQ85" s="292"/>
      <c r="AR85" s="292"/>
      <c r="AS85" s="292"/>
      <c r="AT85" s="292"/>
      <c r="AU85" s="292"/>
      <c r="AV85" s="292"/>
      <c r="AW85" s="292"/>
      <c r="AX85" s="292"/>
      <c r="AY85" s="180"/>
      <c r="AZ85" s="292"/>
      <c r="BA85" s="189"/>
      <c r="BN85" s="292"/>
    </row>
    <row r="86" spans="1:68" ht="16.5" hidden="1">
      <c r="A86" s="172"/>
      <c r="B86" s="292"/>
      <c r="C86" s="292"/>
      <c r="D86" s="292"/>
      <c r="E86" s="292"/>
      <c r="F86" s="292"/>
      <c r="G86" s="456"/>
      <c r="H86" s="53"/>
      <c r="I86" s="53"/>
      <c r="J86" s="53"/>
      <c r="K86" s="53"/>
      <c r="L86" s="315"/>
      <c r="M86" s="315"/>
      <c r="N86" s="292"/>
      <c r="O86" s="292"/>
      <c r="P86" s="292"/>
      <c r="Q86" s="178"/>
      <c r="R86" s="292"/>
      <c r="S86" s="292"/>
      <c r="T86" s="292"/>
      <c r="U86" s="292"/>
      <c r="V86" s="292"/>
      <c r="W86" s="292"/>
      <c r="X86" s="292"/>
      <c r="Y86" s="292"/>
      <c r="Z86" s="292"/>
      <c r="AA86" s="292"/>
      <c r="AB86" s="292"/>
      <c r="AC86" s="292"/>
      <c r="AD86" s="292"/>
      <c r="AE86" s="292"/>
      <c r="AF86" s="292"/>
      <c r="AG86" s="292"/>
      <c r="AH86" s="292"/>
      <c r="AI86" s="292"/>
      <c r="AJ86" s="292"/>
      <c r="AK86" s="292"/>
      <c r="AL86" s="292"/>
      <c r="AM86" s="292"/>
      <c r="AN86" s="292"/>
      <c r="AO86" s="292"/>
      <c r="AQ86" s="292"/>
      <c r="AR86" s="292"/>
      <c r="AS86" s="292"/>
      <c r="AT86" s="292"/>
      <c r="AU86" s="292"/>
      <c r="AV86" s="292"/>
      <c r="AW86" s="292"/>
      <c r="AX86" s="292"/>
      <c r="AY86" s="180"/>
      <c r="AZ86" s="292"/>
      <c r="BA86" s="189"/>
      <c r="BN86" s="292"/>
    </row>
    <row r="87" spans="1:68" ht="125.25" customHeight="1">
      <c r="A87" s="172" t="e">
        <f>+#REF!+1</f>
        <v>#REF!</v>
      </c>
      <c r="B87" s="292" t="s">
        <v>1359</v>
      </c>
      <c r="C87" s="292" t="s">
        <v>273</v>
      </c>
      <c r="D87" s="178" t="s">
        <v>1518</v>
      </c>
      <c r="E87" s="292" t="s">
        <v>150</v>
      </c>
      <c r="F87" s="292" t="s">
        <v>277</v>
      </c>
      <c r="G87" s="456">
        <v>1</v>
      </c>
      <c r="H87" s="53">
        <v>2223.4</v>
      </c>
      <c r="I87" s="53">
        <f>+H87</f>
        <v>2223.4</v>
      </c>
      <c r="J87" s="53"/>
      <c r="K87" s="53"/>
      <c r="L87" s="292"/>
      <c r="M87" s="292"/>
      <c r="N87" s="292"/>
      <c r="O87" s="292"/>
      <c r="P87" s="292"/>
      <c r="Q87" s="292"/>
      <c r="R87" s="292"/>
      <c r="S87" s="292"/>
      <c r="T87" s="292"/>
      <c r="U87" s="292"/>
      <c r="V87" s="190"/>
      <c r="W87" s="292"/>
      <c r="X87" s="292" t="s">
        <v>57</v>
      </c>
      <c r="Y87" s="292"/>
      <c r="Z87" s="292"/>
      <c r="AA87" s="292"/>
      <c r="AB87" s="292"/>
      <c r="AC87" s="292"/>
      <c r="AD87" s="292"/>
      <c r="AE87" s="292"/>
      <c r="AF87" s="292"/>
      <c r="AG87" s="292" t="s">
        <v>151</v>
      </c>
      <c r="AH87" s="292"/>
      <c r="AI87" s="292"/>
      <c r="AJ87" s="292"/>
      <c r="AK87" s="292"/>
      <c r="AL87" s="292"/>
      <c r="AM87" s="292" t="s">
        <v>57</v>
      </c>
      <c r="AN87" s="200" t="s">
        <v>278</v>
      </c>
      <c r="AO87" s="292" t="s">
        <v>152</v>
      </c>
      <c r="AQ87" s="292" t="s">
        <v>275</v>
      </c>
      <c r="AR87" s="292" t="s">
        <v>115</v>
      </c>
      <c r="AS87" s="292" t="s">
        <v>63</v>
      </c>
      <c r="AT87" s="292"/>
      <c r="AU87" s="292"/>
      <c r="AV87" s="292"/>
      <c r="AW87" s="292"/>
      <c r="AX87" s="292" t="s">
        <v>73</v>
      </c>
      <c r="AY87" s="460"/>
      <c r="AZ87" s="178" t="s">
        <v>1437</v>
      </c>
      <c r="BA87" s="189"/>
      <c r="BN87" s="292" t="s">
        <v>1288</v>
      </c>
    </row>
    <row r="88" spans="1:68" s="58" customFormat="1" ht="63.75" hidden="1" customHeight="1">
      <c r="A88" s="51"/>
      <c r="B88" s="52"/>
      <c r="C88" s="52"/>
      <c r="D88" s="52"/>
      <c r="E88" s="52"/>
      <c r="F88" s="52"/>
      <c r="G88" s="456"/>
      <c r="H88" s="53"/>
      <c r="I88" s="53"/>
      <c r="J88" s="53"/>
      <c r="K88" s="53"/>
      <c r="L88" s="53"/>
      <c r="M88" s="52"/>
      <c r="N88" s="52"/>
      <c r="O88" s="52"/>
      <c r="P88" s="52"/>
      <c r="Q88" s="52"/>
      <c r="R88" s="52"/>
      <c r="S88" s="52"/>
      <c r="T88" s="52"/>
      <c r="U88" s="52"/>
      <c r="V88" s="52"/>
      <c r="W88" s="52"/>
      <c r="X88" s="52"/>
      <c r="Y88" s="52"/>
      <c r="Z88" s="52"/>
      <c r="AA88" s="52"/>
      <c r="AB88" s="52"/>
      <c r="AC88" s="52"/>
      <c r="AD88" s="52"/>
      <c r="AE88" s="52"/>
      <c r="AF88" s="52"/>
      <c r="AG88" s="292"/>
      <c r="AH88" s="52"/>
      <c r="AI88" s="52"/>
      <c r="AJ88" s="52"/>
      <c r="AK88" s="52"/>
      <c r="AL88" s="60"/>
      <c r="AM88" s="52"/>
      <c r="AN88" s="52"/>
      <c r="AO88" s="55"/>
      <c r="AP88" s="55"/>
      <c r="AQ88" s="56"/>
      <c r="AR88" s="57"/>
      <c r="AZ88" s="178"/>
    </row>
    <row r="89" spans="1:68" s="151" customFormat="1" ht="46.5" customHeight="1">
      <c r="A89" s="150"/>
      <c r="B89" s="293" t="s">
        <v>824</v>
      </c>
      <c r="C89" s="293" t="s">
        <v>285</v>
      </c>
      <c r="D89" s="293"/>
      <c r="E89" s="293" t="str">
        <f>+F89</f>
        <v>01 địa chỉ</v>
      </c>
      <c r="F89" s="293" t="s">
        <v>1391</v>
      </c>
      <c r="G89" s="251">
        <f>SUM(G90:G95)</f>
        <v>1</v>
      </c>
      <c r="H89" s="291">
        <f>SUM(H90:H95)</f>
        <v>90</v>
      </c>
      <c r="I89" s="291">
        <f>SUM(I90:I95)</f>
        <v>90</v>
      </c>
      <c r="J89" s="291">
        <f>SUM(J90:J95)</f>
        <v>90</v>
      </c>
      <c r="K89" s="291">
        <f>SUM(K90:K95)</f>
        <v>90</v>
      </c>
      <c r="L89" s="293"/>
      <c r="M89" s="293"/>
      <c r="N89" s="293"/>
      <c r="O89" s="293"/>
      <c r="P89" s="293"/>
      <c r="Q89" s="293"/>
      <c r="R89" s="293"/>
      <c r="S89" s="293"/>
      <c r="T89" s="293">
        <f>COUNTIF(T90:T95,"x")</f>
        <v>0</v>
      </c>
      <c r="U89" s="459"/>
      <c r="V89" s="293"/>
      <c r="W89" s="293"/>
      <c r="X89" s="293">
        <f ca="1">COUNTIF(X90:X228,"x")</f>
        <v>5</v>
      </c>
      <c r="Y89" s="293">
        <f ca="1">COUNTIF(Y90:Y228,"x")</f>
        <v>1</v>
      </c>
      <c r="Z89" s="293">
        <f ca="1">COUNTIF(Z90:Z228,"x")</f>
        <v>1</v>
      </c>
      <c r="AA89" s="293"/>
      <c r="AB89" s="293"/>
      <c r="AC89" s="293"/>
      <c r="AD89" s="293"/>
      <c r="AE89" s="293"/>
      <c r="AF89" s="293"/>
      <c r="AG89" s="293"/>
      <c r="AH89" s="293"/>
      <c r="AI89" s="293"/>
      <c r="AJ89" s="293"/>
      <c r="AK89" s="293"/>
      <c r="AL89" s="293"/>
      <c r="AM89" s="293"/>
      <c r="AN89" s="293"/>
      <c r="AO89" s="293"/>
      <c r="AQ89" s="293"/>
      <c r="AR89" s="293"/>
      <c r="AS89" s="293"/>
      <c r="AT89" s="293"/>
      <c r="AU89" s="292"/>
      <c r="AV89" s="293"/>
      <c r="AW89" s="292"/>
      <c r="AX89" s="293"/>
      <c r="AY89" s="460"/>
      <c r="AZ89" s="460"/>
      <c r="BA89" s="152"/>
      <c r="BN89" s="150"/>
    </row>
    <row r="90" spans="1:68" ht="76.5" hidden="1" customHeight="1">
      <c r="A90" s="172"/>
      <c r="B90" s="292"/>
      <c r="C90" s="292"/>
      <c r="D90" s="292"/>
      <c r="E90" s="292"/>
      <c r="F90" s="292"/>
      <c r="G90" s="456"/>
      <c r="H90" s="53"/>
      <c r="I90" s="53"/>
      <c r="J90" s="53"/>
      <c r="K90" s="53"/>
      <c r="L90" s="312"/>
      <c r="M90" s="312"/>
      <c r="N90" s="292"/>
      <c r="O90" s="292"/>
      <c r="P90" s="292"/>
      <c r="Q90" s="292"/>
      <c r="R90" s="292"/>
      <c r="S90" s="292"/>
      <c r="T90" s="292"/>
      <c r="U90" s="292"/>
      <c r="V90" s="292"/>
      <c r="W90" s="292"/>
      <c r="X90" s="292"/>
      <c r="Y90" s="292"/>
      <c r="Z90" s="292"/>
      <c r="AA90" s="292"/>
      <c r="AB90" s="292"/>
      <c r="AC90" s="292"/>
      <c r="AD90" s="292"/>
      <c r="AE90" s="292"/>
      <c r="AF90" s="292"/>
      <c r="AG90" s="292"/>
      <c r="AH90" s="292"/>
      <c r="AI90" s="292"/>
      <c r="AJ90" s="292"/>
      <c r="AK90" s="292"/>
      <c r="AL90" s="292"/>
      <c r="AM90" s="292"/>
      <c r="AN90" s="292"/>
      <c r="AO90" s="292"/>
      <c r="AQ90" s="292"/>
      <c r="AR90" s="292"/>
      <c r="AS90" s="292"/>
      <c r="AT90" s="292"/>
      <c r="AU90" s="292"/>
      <c r="AV90" s="292"/>
      <c r="AW90" s="292"/>
      <c r="AX90" s="292"/>
      <c r="AY90" s="180"/>
      <c r="AZ90" s="180"/>
      <c r="BA90" s="189"/>
      <c r="BN90" s="292"/>
    </row>
    <row r="91" spans="1:68" ht="70.5" hidden="1" customHeight="1">
      <c r="A91" s="172"/>
      <c r="B91" s="292"/>
      <c r="C91" s="292"/>
      <c r="D91" s="292"/>
      <c r="E91" s="292"/>
      <c r="F91" s="292"/>
      <c r="G91" s="456"/>
      <c r="H91" s="53"/>
      <c r="I91" s="53"/>
      <c r="J91" s="53"/>
      <c r="K91" s="53"/>
      <c r="L91" s="312"/>
      <c r="M91" s="312"/>
      <c r="N91" s="292"/>
      <c r="O91" s="292"/>
      <c r="P91" s="292"/>
      <c r="Q91" s="292"/>
      <c r="R91" s="292"/>
      <c r="S91" s="292"/>
      <c r="T91" s="292"/>
      <c r="U91" s="292"/>
      <c r="V91" s="292"/>
      <c r="W91" s="292"/>
      <c r="X91" s="292"/>
      <c r="Y91" s="292"/>
      <c r="Z91" s="292"/>
      <c r="AA91" s="292"/>
      <c r="AB91" s="292"/>
      <c r="AC91" s="292"/>
      <c r="AD91" s="292"/>
      <c r="AE91" s="292"/>
      <c r="AF91" s="292"/>
      <c r="AG91" s="292"/>
      <c r="AH91" s="292"/>
      <c r="AI91" s="292"/>
      <c r="AJ91" s="292"/>
      <c r="AK91" s="292"/>
      <c r="AL91" s="292"/>
      <c r="AM91" s="292"/>
      <c r="AN91" s="292"/>
      <c r="AO91" s="292"/>
      <c r="AQ91" s="292"/>
      <c r="AR91" s="292"/>
      <c r="AS91" s="292"/>
      <c r="AT91" s="292"/>
      <c r="AU91" s="292"/>
      <c r="AV91" s="292"/>
      <c r="AW91" s="292"/>
      <c r="AX91" s="292"/>
      <c r="AY91" s="180"/>
      <c r="AZ91" s="180"/>
      <c r="BA91" s="189"/>
      <c r="BN91" s="292"/>
    </row>
    <row r="92" spans="1:68" ht="84" hidden="1" customHeight="1">
      <c r="A92" s="172"/>
      <c r="B92" s="292"/>
      <c r="C92" s="292"/>
      <c r="D92" s="292"/>
      <c r="E92" s="292"/>
      <c r="F92" s="292"/>
      <c r="G92" s="456"/>
      <c r="H92" s="53"/>
      <c r="I92" s="53"/>
      <c r="J92" s="53"/>
      <c r="K92" s="53"/>
      <c r="L92" s="312"/>
      <c r="M92" s="312"/>
      <c r="N92" s="292"/>
      <c r="O92" s="292"/>
      <c r="P92" s="292"/>
      <c r="Q92" s="292"/>
      <c r="R92" s="292"/>
      <c r="S92" s="292"/>
      <c r="T92" s="292"/>
      <c r="U92" s="292"/>
      <c r="V92" s="292"/>
      <c r="W92" s="292"/>
      <c r="X92" s="292"/>
      <c r="Y92" s="292"/>
      <c r="Z92" s="292"/>
      <c r="AA92" s="292"/>
      <c r="AB92" s="292"/>
      <c r="AC92" s="292"/>
      <c r="AD92" s="292"/>
      <c r="AE92" s="292"/>
      <c r="AF92" s="292"/>
      <c r="AG92" s="292"/>
      <c r="AH92" s="292"/>
      <c r="AI92" s="292"/>
      <c r="AJ92" s="292"/>
      <c r="AK92" s="292"/>
      <c r="AL92" s="292"/>
      <c r="AM92" s="292"/>
      <c r="AN92" s="292"/>
      <c r="AO92" s="292"/>
      <c r="AQ92" s="292"/>
      <c r="AR92" s="292"/>
      <c r="AS92" s="292"/>
      <c r="AT92" s="292"/>
      <c r="AU92" s="292"/>
      <c r="AV92" s="292"/>
      <c r="AW92" s="292"/>
      <c r="AX92" s="292"/>
      <c r="AY92" s="180"/>
      <c r="AZ92" s="180"/>
      <c r="BA92" s="189"/>
      <c r="BN92" s="292"/>
    </row>
    <row r="93" spans="1:68" ht="76.5" hidden="1" customHeight="1">
      <c r="A93" s="172"/>
      <c r="B93" s="292"/>
      <c r="C93" s="292"/>
      <c r="D93" s="292"/>
      <c r="E93" s="292"/>
      <c r="F93" s="292"/>
      <c r="G93" s="456"/>
      <c r="H93" s="53"/>
      <c r="I93" s="53"/>
      <c r="J93" s="53"/>
      <c r="K93" s="53"/>
      <c r="L93" s="312"/>
      <c r="M93" s="312"/>
      <c r="N93" s="292"/>
      <c r="O93" s="292"/>
      <c r="P93" s="292"/>
      <c r="Q93" s="292"/>
      <c r="R93" s="292"/>
      <c r="S93" s="292"/>
      <c r="T93" s="292"/>
      <c r="U93" s="292"/>
      <c r="V93" s="292"/>
      <c r="W93" s="292"/>
      <c r="X93" s="292"/>
      <c r="Y93" s="292"/>
      <c r="Z93" s="292"/>
      <c r="AA93" s="292"/>
      <c r="AB93" s="292"/>
      <c r="AC93" s="292"/>
      <c r="AD93" s="292"/>
      <c r="AE93" s="292"/>
      <c r="AF93" s="292"/>
      <c r="AG93" s="292"/>
      <c r="AH93" s="292"/>
      <c r="AI93" s="292"/>
      <c r="AJ93" s="292"/>
      <c r="AK93" s="292"/>
      <c r="AL93" s="292"/>
      <c r="AM93" s="292"/>
      <c r="AN93" s="292"/>
      <c r="AO93" s="292"/>
      <c r="AQ93" s="292"/>
      <c r="AR93" s="292"/>
      <c r="AS93" s="292"/>
      <c r="AT93" s="292"/>
      <c r="AU93" s="292"/>
      <c r="AV93" s="292"/>
      <c r="AW93" s="292"/>
      <c r="AX93" s="292"/>
      <c r="AY93" s="180"/>
      <c r="AZ93" s="180"/>
      <c r="BA93" s="189"/>
      <c r="BN93" s="292"/>
    </row>
    <row r="94" spans="1:68" ht="74.25" hidden="1" customHeight="1">
      <c r="A94" s="172"/>
      <c r="B94" s="292"/>
      <c r="C94" s="292"/>
      <c r="D94" s="292"/>
      <c r="E94" s="292"/>
      <c r="F94" s="292"/>
      <c r="G94" s="456"/>
      <c r="H94" s="53"/>
      <c r="I94" s="53"/>
      <c r="J94" s="53"/>
      <c r="K94" s="53"/>
      <c r="L94" s="312"/>
      <c r="M94" s="312"/>
      <c r="N94" s="292"/>
      <c r="O94" s="292"/>
      <c r="P94" s="292"/>
      <c r="Q94" s="292"/>
      <c r="R94" s="292"/>
      <c r="S94" s="292"/>
      <c r="T94" s="292"/>
      <c r="U94" s="292"/>
      <c r="V94" s="292"/>
      <c r="W94" s="292"/>
      <c r="X94" s="292"/>
      <c r="Y94" s="292"/>
      <c r="Z94" s="292"/>
      <c r="AA94" s="292"/>
      <c r="AB94" s="292"/>
      <c r="AC94" s="292"/>
      <c r="AD94" s="292"/>
      <c r="AE94" s="292"/>
      <c r="AF94" s="292"/>
      <c r="AG94" s="292"/>
      <c r="AH94" s="292"/>
      <c r="AI94" s="292"/>
      <c r="AJ94" s="292"/>
      <c r="AK94" s="292"/>
      <c r="AL94" s="292"/>
      <c r="AM94" s="292"/>
      <c r="AN94" s="292"/>
      <c r="AO94" s="292"/>
      <c r="AQ94" s="292"/>
      <c r="AR94" s="292"/>
      <c r="AS94" s="292"/>
      <c r="AT94" s="292"/>
      <c r="AU94" s="292"/>
      <c r="AV94" s="292"/>
      <c r="AW94" s="292"/>
      <c r="AX94" s="292"/>
      <c r="AY94" s="180"/>
      <c r="AZ94" s="180"/>
      <c r="BA94" s="189"/>
      <c r="BN94" s="292"/>
    </row>
    <row r="95" spans="1:68" ht="84" customHeight="1">
      <c r="A95" s="172">
        <f>+A94+1</f>
        <v>1</v>
      </c>
      <c r="B95" s="292" t="s">
        <v>1361</v>
      </c>
      <c r="C95" s="292" t="s">
        <v>285</v>
      </c>
      <c r="D95" s="292" t="s">
        <v>1438</v>
      </c>
      <c r="E95" s="292" t="s">
        <v>276</v>
      </c>
      <c r="F95" s="292" t="s">
        <v>287</v>
      </c>
      <c r="G95" s="456">
        <v>1</v>
      </c>
      <c r="H95" s="53">
        <v>90</v>
      </c>
      <c r="I95" s="53">
        <f>+H95</f>
        <v>90</v>
      </c>
      <c r="J95" s="53">
        <v>90</v>
      </c>
      <c r="K95" s="53">
        <f>+J95</f>
        <v>90</v>
      </c>
      <c r="L95" s="292"/>
      <c r="M95" s="292"/>
      <c r="N95" s="292" t="s">
        <v>1539</v>
      </c>
      <c r="O95" s="190">
        <v>39006</v>
      </c>
      <c r="P95" s="292"/>
      <c r="Q95" s="292"/>
      <c r="R95" s="292"/>
      <c r="S95" s="292"/>
      <c r="T95" s="292"/>
      <c r="U95" s="292"/>
      <c r="V95" s="292"/>
      <c r="W95" s="292" t="s">
        <v>77</v>
      </c>
      <c r="X95" s="292" t="s">
        <v>57</v>
      </c>
      <c r="Y95" s="292"/>
      <c r="Z95" s="292"/>
      <c r="AA95" s="292"/>
      <c r="AB95" s="292"/>
      <c r="AC95" s="292"/>
      <c r="AD95" s="292"/>
      <c r="AE95" s="292"/>
      <c r="AF95" s="292"/>
      <c r="AG95" s="292" t="s">
        <v>59</v>
      </c>
      <c r="AH95" s="292"/>
      <c r="AI95" s="292"/>
      <c r="AJ95" s="292"/>
      <c r="AK95" s="292"/>
      <c r="AL95" s="292"/>
      <c r="AM95" s="292" t="s">
        <v>57</v>
      </c>
      <c r="AN95" s="292" t="s">
        <v>288</v>
      </c>
      <c r="AO95" s="292" t="s">
        <v>149</v>
      </c>
      <c r="AQ95" s="292" t="s">
        <v>286</v>
      </c>
      <c r="AR95" s="292" t="s">
        <v>115</v>
      </c>
      <c r="AS95" s="292" t="s">
        <v>63</v>
      </c>
      <c r="AT95" s="292"/>
      <c r="AU95" s="292"/>
      <c r="AV95" s="292"/>
      <c r="AW95" s="292"/>
      <c r="AX95" s="292"/>
      <c r="AY95" s="180" t="s">
        <v>64</v>
      </c>
      <c r="AZ95" s="292" t="s">
        <v>1439</v>
      </c>
      <c r="BA95" s="189" t="s">
        <v>1216</v>
      </c>
      <c r="BN95" s="292" t="s">
        <v>1288</v>
      </c>
      <c r="BO95" s="226" t="s">
        <v>1218</v>
      </c>
      <c r="BP95" s="230" t="s">
        <v>1231</v>
      </c>
    </row>
    <row r="96" spans="1:68" s="151" customFormat="1" ht="45" customHeight="1">
      <c r="A96" s="150"/>
      <c r="B96" s="293" t="s">
        <v>578</v>
      </c>
      <c r="C96" s="293" t="s">
        <v>292</v>
      </c>
      <c r="D96" s="293"/>
      <c r="E96" s="293"/>
      <c r="F96" s="293" t="s">
        <v>1391</v>
      </c>
      <c r="G96" s="251">
        <f>SUM(G97:G101)</f>
        <v>1</v>
      </c>
      <c r="H96" s="291">
        <f>SUM(H97:H101)</f>
        <v>120</v>
      </c>
      <c r="I96" s="291">
        <f>SUM(I97:I101)</f>
        <v>120</v>
      </c>
      <c r="J96" s="291">
        <f>SUM(J97:J101)</f>
        <v>211</v>
      </c>
      <c r="K96" s="291">
        <f>SUM(K97:K101)</f>
        <v>211</v>
      </c>
      <c r="L96" s="293"/>
      <c r="M96" s="293"/>
      <c r="N96" s="293"/>
      <c r="O96" s="293"/>
      <c r="P96" s="293"/>
      <c r="Q96" s="293"/>
      <c r="R96" s="293"/>
      <c r="S96" s="293"/>
      <c r="T96" s="293">
        <f>COUNTIF(T97:T101,"x")</f>
        <v>0</v>
      </c>
      <c r="U96" s="293"/>
      <c r="V96" s="293"/>
      <c r="W96" s="293"/>
      <c r="X96" s="293">
        <f ca="1">COUNTIF(X97:X235,"x")</f>
        <v>2</v>
      </c>
      <c r="Y96" s="293">
        <f ca="1">COUNTIF(Y97:Y235,"x")</f>
        <v>3</v>
      </c>
      <c r="Z96" s="293">
        <f ca="1">COUNTIF(Z97:Z235,"x")</f>
        <v>6</v>
      </c>
      <c r="AA96" s="293"/>
      <c r="AB96" s="293"/>
      <c r="AC96" s="293"/>
      <c r="AD96" s="293"/>
      <c r="AE96" s="293"/>
      <c r="AF96" s="293"/>
      <c r="AG96" s="293"/>
      <c r="AH96" s="293"/>
      <c r="AI96" s="293"/>
      <c r="AJ96" s="293"/>
      <c r="AK96" s="293"/>
      <c r="AL96" s="293"/>
      <c r="AM96" s="293"/>
      <c r="AN96" s="293"/>
      <c r="AO96" s="293"/>
      <c r="AQ96" s="293"/>
      <c r="AR96" s="293"/>
      <c r="AS96" s="293"/>
      <c r="AT96" s="293"/>
      <c r="AU96" s="292"/>
      <c r="AV96" s="293"/>
      <c r="AW96" s="292"/>
      <c r="AX96" s="293"/>
      <c r="AY96" s="460"/>
      <c r="AZ96" s="460"/>
      <c r="BA96" s="152"/>
      <c r="BN96" s="150"/>
    </row>
    <row r="97" spans="1:66" ht="16.5" hidden="1">
      <c r="A97" s="172"/>
      <c r="B97" s="292"/>
      <c r="C97" s="292"/>
      <c r="D97" s="292"/>
      <c r="E97" s="292"/>
      <c r="F97" s="292"/>
      <c r="G97" s="456"/>
      <c r="H97" s="53"/>
      <c r="I97" s="53"/>
      <c r="J97" s="53"/>
      <c r="K97" s="53"/>
      <c r="L97" s="312"/>
      <c r="M97" s="312"/>
      <c r="N97" s="292"/>
      <c r="O97" s="292"/>
      <c r="P97" s="292"/>
      <c r="Q97" s="292"/>
      <c r="R97" s="292"/>
      <c r="S97" s="292"/>
      <c r="T97" s="292"/>
      <c r="U97" s="292"/>
      <c r="V97" s="292"/>
      <c r="W97" s="292"/>
      <c r="X97" s="292"/>
      <c r="Y97" s="292"/>
      <c r="Z97" s="292"/>
      <c r="AA97" s="292"/>
      <c r="AB97" s="292"/>
      <c r="AC97" s="292"/>
      <c r="AD97" s="292"/>
      <c r="AE97" s="292"/>
      <c r="AF97" s="292"/>
      <c r="AG97" s="292"/>
      <c r="AH97" s="292"/>
      <c r="AI97" s="292"/>
      <c r="AJ97" s="292"/>
      <c r="AK97" s="292"/>
      <c r="AL97" s="292"/>
      <c r="AM97" s="292"/>
      <c r="AN97" s="292"/>
      <c r="AO97" s="292"/>
      <c r="AQ97" s="292"/>
      <c r="AR97" s="292"/>
      <c r="AS97" s="292"/>
      <c r="AT97" s="292"/>
      <c r="AU97" s="292"/>
      <c r="AV97" s="292"/>
      <c r="AW97" s="292"/>
      <c r="AX97" s="292"/>
      <c r="AY97" s="180"/>
      <c r="AZ97" s="180"/>
      <c r="BA97" s="189"/>
      <c r="BN97" s="292"/>
    </row>
    <row r="98" spans="1:66" ht="16.5" hidden="1">
      <c r="A98" s="172"/>
      <c r="B98" s="292"/>
      <c r="C98" s="292"/>
      <c r="D98" s="292"/>
      <c r="E98" s="292"/>
      <c r="F98" s="292"/>
      <c r="G98" s="456"/>
      <c r="H98" s="53"/>
      <c r="I98" s="53"/>
      <c r="J98" s="53"/>
      <c r="K98" s="53"/>
      <c r="L98" s="312"/>
      <c r="M98" s="312"/>
      <c r="N98" s="292"/>
      <c r="O98" s="292"/>
      <c r="P98" s="292"/>
      <c r="Q98" s="292"/>
      <c r="R98" s="292"/>
      <c r="S98" s="292"/>
      <c r="T98" s="292"/>
      <c r="U98" s="292"/>
      <c r="V98" s="292"/>
      <c r="W98" s="292"/>
      <c r="X98" s="292"/>
      <c r="Y98" s="292"/>
      <c r="Z98" s="292"/>
      <c r="AA98" s="292"/>
      <c r="AB98" s="292"/>
      <c r="AC98" s="292"/>
      <c r="AD98" s="292"/>
      <c r="AE98" s="292"/>
      <c r="AF98" s="292"/>
      <c r="AG98" s="292"/>
      <c r="AH98" s="292"/>
      <c r="AI98" s="292"/>
      <c r="AJ98" s="292"/>
      <c r="AK98" s="292"/>
      <c r="AL98" s="292"/>
      <c r="AM98" s="292"/>
      <c r="AN98" s="292"/>
      <c r="AO98" s="293"/>
      <c r="AQ98" s="292"/>
      <c r="AR98" s="292"/>
      <c r="AS98" s="66"/>
      <c r="AT98" s="66"/>
      <c r="AU98" s="292"/>
      <c r="AV98" s="292"/>
      <c r="AW98" s="292"/>
      <c r="AX98" s="292"/>
      <c r="AY98" s="180"/>
      <c r="AZ98" s="180"/>
      <c r="BA98" s="189"/>
      <c r="BN98" s="292"/>
    </row>
    <row r="99" spans="1:66" ht="115.5">
      <c r="A99" s="172">
        <f>+A97+1</f>
        <v>1</v>
      </c>
      <c r="B99" s="292" t="s">
        <v>1362</v>
      </c>
      <c r="C99" s="292" t="s">
        <v>292</v>
      </c>
      <c r="D99" s="292" t="s">
        <v>1441</v>
      </c>
      <c r="E99" s="292" t="s">
        <v>294</v>
      </c>
      <c r="F99" s="292" t="s">
        <v>295</v>
      </c>
      <c r="G99" s="456">
        <v>1</v>
      </c>
      <c r="H99" s="53">
        <v>120</v>
      </c>
      <c r="I99" s="53">
        <f>+H99</f>
        <v>120</v>
      </c>
      <c r="J99" s="53">
        <v>211</v>
      </c>
      <c r="K99" s="53">
        <f>+J99</f>
        <v>211</v>
      </c>
      <c r="L99" s="292"/>
      <c r="M99" s="292"/>
      <c r="N99" s="292"/>
      <c r="O99" s="292"/>
      <c r="P99" s="292" t="s">
        <v>128</v>
      </c>
      <c r="Q99" s="292"/>
      <c r="R99" s="292"/>
      <c r="S99" s="292"/>
      <c r="T99" s="292"/>
      <c r="U99" s="292"/>
      <c r="V99" s="292"/>
      <c r="W99" s="292" t="s">
        <v>77</v>
      </c>
      <c r="X99" s="292"/>
      <c r="Y99" s="292" t="s">
        <v>57</v>
      </c>
      <c r="Z99" s="292"/>
      <c r="AA99" s="292"/>
      <c r="AB99" s="292"/>
      <c r="AC99" s="292"/>
      <c r="AD99" s="292"/>
      <c r="AE99" s="292"/>
      <c r="AF99" s="292"/>
      <c r="AG99" s="292" t="s">
        <v>59</v>
      </c>
      <c r="AH99" s="292"/>
      <c r="AI99" s="292"/>
      <c r="AJ99" s="292"/>
      <c r="AK99" s="292"/>
      <c r="AL99" s="292"/>
      <c r="AM99" s="292" t="s">
        <v>57</v>
      </c>
      <c r="AN99" s="292" t="s">
        <v>296</v>
      </c>
      <c r="AO99" s="292" t="s">
        <v>297</v>
      </c>
      <c r="AQ99" s="292" t="s">
        <v>293</v>
      </c>
      <c r="AR99" s="292" t="s">
        <v>115</v>
      </c>
      <c r="AS99" s="292" t="s">
        <v>63</v>
      </c>
      <c r="AT99" s="292"/>
      <c r="AU99" s="292" t="s">
        <v>72</v>
      </c>
      <c r="AV99" s="292"/>
      <c r="AW99" s="292"/>
      <c r="AX99" s="292"/>
      <c r="AY99" s="180" t="s">
        <v>64</v>
      </c>
      <c r="AZ99" s="292" t="s">
        <v>1440</v>
      </c>
      <c r="BA99" s="189" t="s">
        <v>1216</v>
      </c>
      <c r="BN99" s="292" t="s">
        <v>1288</v>
      </c>
    </row>
    <row r="100" spans="1:66" ht="78.75" hidden="1" customHeight="1">
      <c r="A100" s="172"/>
      <c r="B100" s="292"/>
      <c r="C100" s="292"/>
      <c r="D100" s="292"/>
      <c r="E100" s="292"/>
      <c r="F100" s="292"/>
      <c r="G100" s="456"/>
      <c r="H100" s="53"/>
      <c r="I100" s="53"/>
      <c r="J100" s="53"/>
      <c r="K100" s="53"/>
      <c r="L100" s="312"/>
      <c r="M100" s="312"/>
      <c r="N100" s="292"/>
      <c r="O100" s="190"/>
      <c r="P100" s="292"/>
      <c r="Q100" s="292"/>
      <c r="R100" s="292"/>
      <c r="S100" s="292"/>
      <c r="T100" s="292"/>
      <c r="U100" s="292"/>
      <c r="V100" s="292"/>
      <c r="W100" s="292"/>
      <c r="X100" s="292"/>
      <c r="Y100" s="292"/>
      <c r="Z100" s="292"/>
      <c r="AA100" s="292"/>
      <c r="AB100" s="292"/>
      <c r="AC100" s="292"/>
      <c r="AD100" s="292"/>
      <c r="AE100" s="292"/>
      <c r="AF100" s="292"/>
      <c r="AG100" s="292"/>
      <c r="AH100" s="292"/>
      <c r="AI100" s="292"/>
      <c r="AJ100" s="292"/>
      <c r="AK100" s="292"/>
      <c r="AL100" s="292"/>
      <c r="AM100" s="292"/>
      <c r="AN100" s="292"/>
      <c r="AO100" s="292"/>
      <c r="AQ100" s="292"/>
      <c r="AR100" s="292"/>
      <c r="AS100" s="292"/>
      <c r="AT100" s="292"/>
      <c r="AU100" s="292"/>
      <c r="AV100" s="292"/>
      <c r="AW100" s="292"/>
      <c r="AX100" s="292"/>
      <c r="AY100" s="180"/>
      <c r="AZ100" s="180"/>
      <c r="BA100" s="189"/>
      <c r="BN100" s="292"/>
    </row>
    <row r="101" spans="1:66" s="6" customFormat="1" ht="89.25" hidden="1" customHeight="1">
      <c r="A101" s="3"/>
      <c r="B101" s="359"/>
      <c r="C101" s="359"/>
      <c r="D101" s="359"/>
      <c r="E101" s="359"/>
      <c r="F101" s="359"/>
      <c r="G101" s="317"/>
      <c r="H101" s="4"/>
      <c r="I101" s="53"/>
      <c r="J101" s="4"/>
      <c r="K101" s="53"/>
      <c r="L101" s="172"/>
      <c r="M101" s="3"/>
      <c r="N101" s="292"/>
      <c r="O101" s="359"/>
      <c r="P101" s="359"/>
      <c r="Q101" s="359"/>
      <c r="R101" s="359"/>
      <c r="S101" s="359"/>
      <c r="T101" s="359"/>
      <c r="U101" s="359"/>
      <c r="V101" s="359"/>
      <c r="W101" s="359"/>
      <c r="X101" s="359"/>
      <c r="Y101" s="359"/>
      <c r="Z101" s="359"/>
      <c r="AA101" s="359"/>
      <c r="AB101" s="359"/>
      <c r="AC101" s="359"/>
      <c r="AD101" s="359"/>
      <c r="AE101" s="359"/>
      <c r="AF101" s="359"/>
      <c r="AG101" s="359"/>
      <c r="AH101" s="359"/>
      <c r="AI101" s="359"/>
      <c r="AJ101" s="359"/>
      <c r="AK101" s="359"/>
      <c r="AL101" s="359"/>
      <c r="AM101" s="359"/>
      <c r="AN101" s="359"/>
      <c r="AO101" s="359"/>
      <c r="AQ101" s="359"/>
      <c r="AR101" s="359"/>
      <c r="AS101" s="359"/>
      <c r="AT101" s="359"/>
      <c r="AU101" s="359"/>
      <c r="AV101" s="359"/>
      <c r="AW101" s="359"/>
      <c r="AX101" s="359"/>
      <c r="AY101" s="7"/>
      <c r="AZ101" s="7"/>
      <c r="BA101" s="18"/>
      <c r="BN101" s="359"/>
    </row>
    <row r="102" spans="1:66" s="151" customFormat="1" ht="38.25" customHeight="1">
      <c r="A102" s="150"/>
      <c r="B102" s="324" t="s">
        <v>317</v>
      </c>
      <c r="C102" s="324" t="s">
        <v>318</v>
      </c>
      <c r="D102" s="324"/>
      <c r="E102" s="325"/>
      <c r="F102" s="325" t="s">
        <v>1390</v>
      </c>
      <c r="G102" s="326">
        <f>+G103+G153+G167</f>
        <v>4</v>
      </c>
      <c r="H102" s="327">
        <f>+H103+H153+H167</f>
        <v>8633</v>
      </c>
      <c r="I102" s="327">
        <f>+I103+I153+I167</f>
        <v>8633</v>
      </c>
      <c r="J102" s="327">
        <f>+J103+J153+J167</f>
        <v>3583.74</v>
      </c>
      <c r="K102" s="327">
        <f>+K103+K153+K167</f>
        <v>3583.74</v>
      </c>
      <c r="L102" s="328"/>
      <c r="M102" s="328"/>
      <c r="N102" s="328"/>
      <c r="O102" s="328"/>
      <c r="P102" s="328"/>
      <c r="Q102" s="328"/>
      <c r="R102" s="328"/>
      <c r="S102" s="328"/>
      <c r="T102" s="324">
        <f>+T103+T153+T167</f>
        <v>0</v>
      </c>
      <c r="U102" s="329"/>
      <c r="V102" s="329"/>
      <c r="W102" s="329"/>
      <c r="X102" s="329"/>
      <c r="Y102" s="329"/>
      <c r="Z102" s="329"/>
      <c r="AA102" s="328"/>
      <c r="AB102" s="328"/>
      <c r="AC102" s="328"/>
      <c r="AD102" s="328"/>
      <c r="AE102" s="328"/>
      <c r="AF102" s="328"/>
      <c r="AG102" s="328"/>
      <c r="AH102" s="330"/>
      <c r="AI102" s="330"/>
      <c r="AJ102" s="331"/>
      <c r="AK102" s="331"/>
      <c r="AL102" s="331"/>
      <c r="AM102" s="331"/>
      <c r="AN102" s="150"/>
      <c r="AO102" s="172"/>
      <c r="AQ102" s="172"/>
      <c r="AR102" s="172"/>
      <c r="AS102" s="172"/>
      <c r="AT102" s="172"/>
      <c r="AU102" s="172"/>
      <c r="AV102" s="172"/>
      <c r="AW102" s="172"/>
      <c r="AX102" s="172"/>
      <c r="AY102" s="173"/>
      <c r="AZ102" s="174"/>
      <c r="BA102" s="175"/>
      <c r="BN102" s="150"/>
    </row>
    <row r="103" spans="1:66" s="151" customFormat="1" ht="38.25" customHeight="1">
      <c r="A103" s="150"/>
      <c r="B103" s="293">
        <v>1</v>
      </c>
      <c r="C103" s="293" t="s">
        <v>319</v>
      </c>
      <c r="D103" s="293"/>
      <c r="E103" s="293"/>
      <c r="F103" s="293" t="s">
        <v>1391</v>
      </c>
      <c r="G103" s="251">
        <f>+G104+G129+G148</f>
        <v>1</v>
      </c>
      <c r="H103" s="291">
        <f>+H104+H129+H148</f>
        <v>59</v>
      </c>
      <c r="I103" s="291">
        <f>+I104+I129+I148</f>
        <v>59</v>
      </c>
      <c r="J103" s="291">
        <f>+J104+J129+J148</f>
        <v>59</v>
      </c>
      <c r="K103" s="291">
        <f>+K104+K129+K148</f>
        <v>59</v>
      </c>
      <c r="L103" s="170"/>
      <c r="M103" s="170"/>
      <c r="N103" s="170"/>
      <c r="O103" s="170"/>
      <c r="P103" s="170"/>
      <c r="Q103" s="170"/>
      <c r="R103" s="170"/>
      <c r="S103" s="170"/>
      <c r="T103" s="293">
        <f>+T104+T129+T148+T252</f>
        <v>0</v>
      </c>
      <c r="U103" s="170"/>
      <c r="V103" s="170"/>
      <c r="W103" s="170"/>
      <c r="X103" s="170"/>
      <c r="Y103" s="170"/>
      <c r="Z103" s="170"/>
      <c r="AA103" s="170"/>
      <c r="AB103" s="170"/>
      <c r="AC103" s="170"/>
      <c r="AD103" s="170"/>
      <c r="AE103" s="170"/>
      <c r="AF103" s="170"/>
      <c r="AG103" s="170"/>
      <c r="AH103" s="150"/>
      <c r="AI103" s="150"/>
      <c r="AJ103" s="165"/>
      <c r="AK103" s="165"/>
      <c r="AL103" s="165"/>
      <c r="AM103" s="165"/>
      <c r="AN103" s="150"/>
      <c r="AO103" s="172"/>
      <c r="AQ103" s="172"/>
      <c r="AR103" s="172"/>
      <c r="AS103" s="172"/>
      <c r="AT103" s="172"/>
      <c r="AU103" s="172"/>
      <c r="AV103" s="172"/>
      <c r="AW103" s="172"/>
      <c r="AX103" s="172"/>
      <c r="AY103" s="173"/>
      <c r="AZ103" s="173"/>
      <c r="BA103" s="176"/>
      <c r="BN103" s="150"/>
    </row>
    <row r="104" spans="1:66" s="151" customFormat="1" ht="33.75" customHeight="1">
      <c r="A104" s="150"/>
      <c r="B104" s="293" t="s">
        <v>52</v>
      </c>
      <c r="C104" s="293" t="s">
        <v>320</v>
      </c>
      <c r="D104" s="293"/>
      <c r="E104" s="293"/>
      <c r="F104" s="293" t="s">
        <v>1391</v>
      </c>
      <c r="G104" s="251">
        <f>SUM(G105:G128)</f>
        <v>1</v>
      </c>
      <c r="H104" s="291">
        <f>SUM(H105:H128)</f>
        <v>59</v>
      </c>
      <c r="I104" s="291">
        <f>SUM(I105:I128)</f>
        <v>59</v>
      </c>
      <c r="J104" s="291">
        <f>SUM(J105:J128)</f>
        <v>59</v>
      </c>
      <c r="K104" s="291">
        <f>SUM(K105:K128)</f>
        <v>59</v>
      </c>
      <c r="L104" s="293"/>
      <c r="M104" s="293"/>
      <c r="N104" s="293"/>
      <c r="O104" s="293"/>
      <c r="P104" s="293"/>
      <c r="Q104" s="293"/>
      <c r="R104" s="293"/>
      <c r="S104" s="293"/>
      <c r="T104" s="293">
        <f>COUNTIF(T105:T125,"x")</f>
        <v>0</v>
      </c>
      <c r="U104" s="293"/>
      <c r="V104" s="293"/>
      <c r="W104" s="293"/>
      <c r="X104" s="293">
        <f ca="1">COUNTIF(X111:X242,"x")</f>
        <v>9</v>
      </c>
      <c r="Y104" s="293">
        <f ca="1">COUNTIF(Y111:Y242,"x")</f>
        <v>6</v>
      </c>
      <c r="Z104" s="293">
        <f ca="1">COUNTIF(Z111:Z242,"x")</f>
        <v>1</v>
      </c>
      <c r="AA104" s="293"/>
      <c r="AB104" s="293"/>
      <c r="AC104" s="293"/>
      <c r="AD104" s="293"/>
      <c r="AE104" s="293"/>
      <c r="AF104" s="293"/>
      <c r="AG104" s="293"/>
      <c r="AH104" s="293"/>
      <c r="AI104" s="293"/>
      <c r="AJ104" s="293"/>
      <c r="AK104" s="293"/>
      <c r="AL104" s="293"/>
      <c r="AM104" s="293"/>
      <c r="AN104" s="293"/>
      <c r="AO104" s="293"/>
      <c r="AQ104" s="293"/>
      <c r="AR104" s="293"/>
      <c r="AS104" s="293"/>
      <c r="AT104" s="293"/>
      <c r="AU104" s="292"/>
      <c r="AV104" s="293"/>
      <c r="AW104" s="292"/>
      <c r="AX104" s="293"/>
      <c r="AY104" s="460"/>
      <c r="AZ104" s="460"/>
      <c r="BA104" s="152"/>
      <c r="BN104" s="150"/>
    </row>
    <row r="105" spans="1:66" ht="94.5" hidden="1" customHeight="1">
      <c r="A105" s="172"/>
      <c r="B105" s="292"/>
      <c r="C105" s="292"/>
      <c r="D105" s="292"/>
      <c r="E105" s="292"/>
      <c r="F105" s="292"/>
      <c r="G105" s="456"/>
      <c r="H105" s="53"/>
      <c r="I105" s="53"/>
      <c r="J105" s="53"/>
      <c r="K105" s="53"/>
      <c r="L105" s="312"/>
      <c r="M105" s="312"/>
      <c r="N105" s="292"/>
      <c r="O105" s="292"/>
      <c r="P105" s="292"/>
      <c r="Q105" s="292"/>
      <c r="R105" s="292"/>
      <c r="S105" s="292"/>
      <c r="T105" s="292"/>
      <c r="U105" s="292"/>
      <c r="V105" s="292"/>
      <c r="W105" s="292"/>
      <c r="X105" s="292"/>
      <c r="Y105" s="292"/>
      <c r="Z105" s="292"/>
      <c r="AA105" s="292"/>
      <c r="AB105" s="292"/>
      <c r="AC105" s="292"/>
      <c r="AD105" s="292"/>
      <c r="AE105" s="292"/>
      <c r="AF105" s="292"/>
      <c r="AG105" s="292"/>
      <c r="AH105" s="292"/>
      <c r="AI105" s="292"/>
      <c r="AJ105" s="292"/>
      <c r="AK105" s="292"/>
      <c r="AL105" s="292"/>
      <c r="AM105" s="292"/>
      <c r="AN105" s="292"/>
      <c r="AO105" s="292"/>
      <c r="AQ105" s="292"/>
      <c r="AR105" s="292"/>
      <c r="AS105" s="292"/>
      <c r="AT105" s="292"/>
      <c r="AU105" s="292"/>
      <c r="AV105" s="292"/>
      <c r="AW105" s="292"/>
      <c r="AX105" s="292"/>
      <c r="AY105" s="180"/>
      <c r="AZ105" s="180"/>
      <c r="BA105" s="189"/>
      <c r="BN105" s="292"/>
    </row>
    <row r="106" spans="1:66" ht="16.5" hidden="1">
      <c r="A106" s="172"/>
      <c r="B106" s="292"/>
      <c r="C106" s="292"/>
      <c r="D106" s="292"/>
      <c r="E106" s="292"/>
      <c r="F106" s="292"/>
      <c r="G106" s="456"/>
      <c r="H106" s="53"/>
      <c r="I106" s="53"/>
      <c r="J106" s="53"/>
      <c r="K106" s="53"/>
      <c r="L106" s="312"/>
      <c r="M106" s="312"/>
      <c r="N106" s="292"/>
      <c r="O106" s="292"/>
      <c r="P106" s="292"/>
      <c r="Q106" s="292"/>
      <c r="R106" s="292"/>
      <c r="S106" s="292"/>
      <c r="T106" s="292"/>
      <c r="U106" s="292"/>
      <c r="V106" s="292"/>
      <c r="W106" s="292"/>
      <c r="X106" s="292"/>
      <c r="Y106" s="292"/>
      <c r="Z106" s="292"/>
      <c r="AA106" s="292"/>
      <c r="AB106" s="292"/>
      <c r="AC106" s="292"/>
      <c r="AD106" s="292"/>
      <c r="AE106" s="292"/>
      <c r="AF106" s="292"/>
      <c r="AG106" s="292"/>
      <c r="AH106" s="292"/>
      <c r="AI106" s="292"/>
      <c r="AJ106" s="292"/>
      <c r="AK106" s="292"/>
      <c r="AL106" s="292"/>
      <c r="AM106" s="292"/>
      <c r="AN106" s="292"/>
      <c r="AO106" s="292"/>
      <c r="AQ106" s="292"/>
      <c r="AR106" s="292"/>
      <c r="AS106" s="292"/>
      <c r="AT106" s="292"/>
      <c r="AU106" s="292"/>
      <c r="AV106" s="292"/>
      <c r="AW106" s="292"/>
      <c r="AX106" s="292"/>
      <c r="AY106" s="180"/>
      <c r="AZ106" s="180"/>
      <c r="BA106" s="189"/>
      <c r="BN106" s="292"/>
    </row>
    <row r="107" spans="1:66" ht="80.25" hidden="1" customHeight="1">
      <c r="A107" s="172"/>
      <c r="B107" s="292"/>
      <c r="C107" s="292"/>
      <c r="D107" s="292"/>
      <c r="E107" s="292"/>
      <c r="F107" s="292"/>
      <c r="G107" s="456"/>
      <c r="H107" s="53"/>
      <c r="I107" s="53"/>
      <c r="J107" s="53"/>
      <c r="K107" s="53"/>
      <c r="L107" s="312"/>
      <c r="M107" s="312"/>
      <c r="N107" s="292"/>
      <c r="O107" s="292"/>
      <c r="P107" s="292"/>
      <c r="Q107" s="292"/>
      <c r="R107" s="292"/>
      <c r="S107" s="292"/>
      <c r="T107" s="292"/>
      <c r="U107" s="292"/>
      <c r="V107" s="292"/>
      <c r="W107" s="292"/>
      <c r="X107" s="292"/>
      <c r="Y107" s="292"/>
      <c r="Z107" s="292"/>
      <c r="AA107" s="292"/>
      <c r="AB107" s="292"/>
      <c r="AC107" s="292"/>
      <c r="AD107" s="292"/>
      <c r="AE107" s="292"/>
      <c r="AF107" s="292"/>
      <c r="AG107" s="292"/>
      <c r="AH107" s="292"/>
      <c r="AI107" s="292"/>
      <c r="AJ107" s="292"/>
      <c r="AK107" s="292"/>
      <c r="AL107" s="292"/>
      <c r="AM107" s="292"/>
      <c r="AN107" s="292"/>
      <c r="AO107" s="292"/>
      <c r="AQ107" s="292"/>
      <c r="AR107" s="292"/>
      <c r="AS107" s="292"/>
      <c r="AT107" s="292"/>
      <c r="AU107" s="292"/>
      <c r="AV107" s="292"/>
      <c r="AW107" s="292"/>
      <c r="AX107" s="292"/>
      <c r="AY107" s="180"/>
      <c r="AZ107" s="180"/>
      <c r="BA107" s="189"/>
      <c r="BN107" s="292"/>
    </row>
    <row r="108" spans="1:66" ht="69" hidden="1" customHeight="1">
      <c r="A108" s="172"/>
      <c r="B108" s="292"/>
      <c r="C108" s="292"/>
      <c r="D108" s="292"/>
      <c r="E108" s="292"/>
      <c r="F108" s="292"/>
      <c r="G108" s="456"/>
      <c r="H108" s="53"/>
      <c r="I108" s="53"/>
      <c r="J108" s="53"/>
      <c r="K108" s="53"/>
      <c r="L108" s="312"/>
      <c r="M108" s="312"/>
      <c r="N108" s="292"/>
      <c r="O108" s="292"/>
      <c r="P108" s="292"/>
      <c r="Q108" s="292"/>
      <c r="R108" s="292"/>
      <c r="S108" s="292"/>
      <c r="T108" s="292"/>
      <c r="U108" s="292"/>
      <c r="V108" s="292"/>
      <c r="W108" s="292"/>
      <c r="X108" s="292"/>
      <c r="Y108" s="292"/>
      <c r="Z108" s="292"/>
      <c r="AA108" s="292"/>
      <c r="AB108" s="292"/>
      <c r="AC108" s="292"/>
      <c r="AD108" s="292"/>
      <c r="AE108" s="292"/>
      <c r="AF108" s="292"/>
      <c r="AG108" s="292"/>
      <c r="AH108" s="292"/>
      <c r="AI108" s="292"/>
      <c r="AJ108" s="292"/>
      <c r="AK108" s="292"/>
      <c r="AL108" s="292"/>
      <c r="AM108" s="292"/>
      <c r="AN108" s="292"/>
      <c r="AO108" s="292"/>
      <c r="AQ108" s="292"/>
      <c r="AR108" s="292"/>
      <c r="AS108" s="292"/>
      <c r="AT108" s="292"/>
      <c r="AU108" s="292"/>
      <c r="AV108" s="292"/>
      <c r="AW108" s="292"/>
      <c r="AX108" s="292"/>
      <c r="AY108" s="180"/>
      <c r="AZ108" s="180"/>
      <c r="BA108" s="189"/>
      <c r="BN108" s="292"/>
    </row>
    <row r="109" spans="1:66" ht="75.75" hidden="1" customHeight="1">
      <c r="A109" s="172"/>
      <c r="B109" s="292"/>
      <c r="C109" s="292"/>
      <c r="D109" s="292"/>
      <c r="E109" s="292"/>
      <c r="F109" s="292"/>
      <c r="G109" s="456"/>
      <c r="H109" s="53"/>
      <c r="I109" s="53"/>
      <c r="J109" s="53"/>
      <c r="K109" s="53"/>
      <c r="L109" s="312"/>
      <c r="M109" s="312"/>
      <c r="N109" s="292"/>
      <c r="O109" s="292"/>
      <c r="P109" s="292"/>
      <c r="Q109" s="292"/>
      <c r="R109" s="292"/>
      <c r="S109" s="292"/>
      <c r="T109" s="292"/>
      <c r="U109" s="292"/>
      <c r="V109" s="292"/>
      <c r="W109" s="292"/>
      <c r="X109" s="292"/>
      <c r="Y109" s="292"/>
      <c r="Z109" s="292"/>
      <c r="AA109" s="292"/>
      <c r="AB109" s="292"/>
      <c r="AC109" s="292"/>
      <c r="AD109" s="292"/>
      <c r="AE109" s="292"/>
      <c r="AF109" s="292"/>
      <c r="AG109" s="292"/>
      <c r="AH109" s="292"/>
      <c r="AI109" s="292"/>
      <c r="AJ109" s="292"/>
      <c r="AK109" s="292"/>
      <c r="AL109" s="292"/>
      <c r="AM109" s="292"/>
      <c r="AN109" s="293"/>
      <c r="AO109" s="292"/>
      <c r="AQ109" s="292"/>
      <c r="AR109" s="292"/>
      <c r="AS109" s="292"/>
      <c r="AT109" s="292"/>
      <c r="AU109" s="292"/>
      <c r="AV109" s="292"/>
      <c r="AW109" s="292"/>
      <c r="AX109" s="292"/>
      <c r="AY109" s="180"/>
      <c r="AZ109" s="180"/>
      <c r="BA109" s="189"/>
      <c r="BN109" s="292"/>
    </row>
    <row r="110" spans="1:66" ht="78" hidden="1" customHeight="1">
      <c r="A110" s="172"/>
      <c r="B110" s="292"/>
      <c r="C110" s="292"/>
      <c r="D110" s="292"/>
      <c r="E110" s="292"/>
      <c r="F110" s="292"/>
      <c r="G110" s="456"/>
      <c r="H110" s="53"/>
      <c r="I110" s="53"/>
      <c r="J110" s="53"/>
      <c r="K110" s="53"/>
      <c r="L110" s="312"/>
      <c r="M110" s="312"/>
      <c r="N110" s="292"/>
      <c r="O110" s="292"/>
      <c r="P110" s="292"/>
      <c r="Q110" s="292"/>
      <c r="R110" s="292"/>
      <c r="S110" s="292"/>
      <c r="T110" s="292"/>
      <c r="U110" s="292"/>
      <c r="V110" s="292"/>
      <c r="W110" s="292"/>
      <c r="X110" s="292"/>
      <c r="Y110" s="292"/>
      <c r="Z110" s="292"/>
      <c r="AA110" s="292"/>
      <c r="AB110" s="292"/>
      <c r="AC110" s="292"/>
      <c r="AD110" s="292"/>
      <c r="AE110" s="292"/>
      <c r="AF110" s="292"/>
      <c r="AG110" s="292"/>
      <c r="AH110" s="292"/>
      <c r="AI110" s="292"/>
      <c r="AJ110" s="292"/>
      <c r="AK110" s="292"/>
      <c r="AL110" s="292"/>
      <c r="AM110" s="292"/>
      <c r="AN110" s="292"/>
      <c r="AO110" s="292"/>
      <c r="AQ110" s="292"/>
      <c r="AR110" s="292"/>
      <c r="AS110" s="292"/>
      <c r="AT110" s="292"/>
      <c r="AU110" s="292"/>
      <c r="AV110" s="292"/>
      <c r="AW110" s="292"/>
      <c r="AX110" s="292"/>
      <c r="AY110" s="180"/>
      <c r="AZ110" s="180"/>
      <c r="BA110" s="189"/>
      <c r="BN110" s="292"/>
    </row>
    <row r="111" spans="1:66" ht="99" hidden="1">
      <c r="A111" s="172">
        <f>+A122+1</f>
        <v>1</v>
      </c>
      <c r="B111" s="292" t="s">
        <v>82</v>
      </c>
      <c r="C111" s="932" t="s">
        <v>325</v>
      </c>
      <c r="D111" s="292"/>
      <c r="E111" s="292"/>
      <c r="F111" s="292"/>
      <c r="G111" s="456"/>
      <c r="H111" s="53"/>
      <c r="I111" s="53"/>
      <c r="J111" s="53"/>
      <c r="K111" s="53"/>
      <c r="L111" s="312"/>
      <c r="M111" s="312"/>
      <c r="N111" s="292"/>
      <c r="O111" s="292"/>
      <c r="P111" s="292"/>
      <c r="Q111" s="292"/>
      <c r="R111" s="292"/>
      <c r="S111" s="292"/>
      <c r="T111" s="292"/>
      <c r="U111" s="292"/>
      <c r="V111" s="292"/>
      <c r="W111" s="292"/>
      <c r="X111" s="292"/>
      <c r="Y111" s="292" t="s">
        <v>57</v>
      </c>
      <c r="Z111" s="292"/>
      <c r="AA111" s="292"/>
      <c r="AB111" s="292"/>
      <c r="AC111" s="292"/>
      <c r="AD111" s="292"/>
      <c r="AE111" s="292"/>
      <c r="AF111" s="292"/>
      <c r="AG111" s="292"/>
      <c r="AH111" s="292"/>
      <c r="AI111" s="292"/>
      <c r="AJ111" s="292"/>
      <c r="AK111" s="292"/>
      <c r="AL111" s="292"/>
      <c r="AM111" s="292"/>
      <c r="AN111" s="292" t="s">
        <v>328</v>
      </c>
      <c r="AO111" s="292" t="s">
        <v>329</v>
      </c>
      <c r="AQ111" s="956" t="s">
        <v>330</v>
      </c>
      <c r="AR111" s="292" t="s">
        <v>323</v>
      </c>
      <c r="AS111" s="292" t="s">
        <v>324</v>
      </c>
      <c r="AT111" s="292"/>
      <c r="AU111" s="292" t="s">
        <v>72</v>
      </c>
      <c r="AV111" s="292"/>
      <c r="AW111" s="292"/>
      <c r="AX111" s="292"/>
      <c r="AY111" s="180" t="s">
        <v>64</v>
      </c>
      <c r="AZ111" s="180" t="s">
        <v>1444</v>
      </c>
      <c r="BA111" s="189" t="s">
        <v>1216</v>
      </c>
      <c r="BN111" s="292" t="s">
        <v>1288</v>
      </c>
    </row>
    <row r="112" spans="1:66" ht="77.25" hidden="1" customHeight="1">
      <c r="A112" s="172">
        <f>+A116+1</f>
        <v>6</v>
      </c>
      <c r="B112" s="292" t="s">
        <v>88</v>
      </c>
      <c r="C112" s="932"/>
      <c r="D112" s="292"/>
      <c r="E112" s="292"/>
      <c r="F112" s="292"/>
      <c r="G112" s="456"/>
      <c r="H112" s="53"/>
      <c r="I112" s="53"/>
      <c r="J112" s="53"/>
      <c r="K112" s="53"/>
      <c r="L112" s="312"/>
      <c r="M112" s="312"/>
      <c r="N112" s="292"/>
      <c r="O112" s="292"/>
      <c r="P112" s="292"/>
      <c r="Q112" s="292"/>
      <c r="R112" s="292"/>
      <c r="S112" s="292"/>
      <c r="T112" s="292"/>
      <c r="U112" s="292"/>
      <c r="V112" s="292"/>
      <c r="W112" s="292"/>
      <c r="X112" s="292"/>
      <c r="Y112" s="292"/>
      <c r="Z112" s="292"/>
      <c r="AA112" s="292"/>
      <c r="AB112" s="292"/>
      <c r="AC112" s="292"/>
      <c r="AD112" s="292"/>
      <c r="AE112" s="292"/>
      <c r="AF112" s="292"/>
      <c r="AG112" s="292"/>
      <c r="AH112" s="292"/>
      <c r="AI112" s="292"/>
      <c r="AJ112" s="292"/>
      <c r="AK112" s="292"/>
      <c r="AL112" s="292"/>
      <c r="AM112" s="292"/>
      <c r="AN112" s="292" t="s">
        <v>333</v>
      </c>
      <c r="AO112" s="292" t="s">
        <v>334</v>
      </c>
      <c r="AQ112" s="957"/>
      <c r="AR112" s="292" t="s">
        <v>323</v>
      </c>
      <c r="AS112" s="292" t="s">
        <v>324</v>
      </c>
      <c r="AT112" s="292"/>
      <c r="AU112" s="292" t="s">
        <v>72</v>
      </c>
      <c r="AV112" s="292"/>
      <c r="AW112" s="292"/>
      <c r="AX112" s="292"/>
      <c r="AY112" s="180" t="s">
        <v>64</v>
      </c>
      <c r="AZ112" s="180" t="s">
        <v>1445</v>
      </c>
      <c r="BA112" s="189"/>
      <c r="BN112" s="292" t="s">
        <v>1288</v>
      </c>
    </row>
    <row r="113" spans="1:74" ht="122.25" customHeight="1">
      <c r="A113" s="172">
        <f>+A111+1</f>
        <v>2</v>
      </c>
      <c r="B113" s="292" t="s">
        <v>93</v>
      </c>
      <c r="C113" s="932"/>
      <c r="D113" s="292" t="s">
        <v>1442</v>
      </c>
      <c r="E113" s="292" t="s">
        <v>335</v>
      </c>
      <c r="F113" s="292" t="s">
        <v>1443</v>
      </c>
      <c r="G113" s="456">
        <v>1</v>
      </c>
      <c r="H113" s="53">
        <f>118/2</f>
        <v>59</v>
      </c>
      <c r="I113" s="53">
        <f>+H113</f>
        <v>59</v>
      </c>
      <c r="J113" s="53">
        <f>+H113</f>
        <v>59</v>
      </c>
      <c r="K113" s="53">
        <f>+J113</f>
        <v>59</v>
      </c>
      <c r="L113" s="292" t="s">
        <v>1559</v>
      </c>
      <c r="M113" s="190">
        <v>34863</v>
      </c>
      <c r="N113" s="292"/>
      <c r="O113" s="292"/>
      <c r="P113" s="292"/>
      <c r="Q113" s="292"/>
      <c r="R113" s="292"/>
      <c r="S113" s="292"/>
      <c r="T113" s="292"/>
      <c r="U113" s="292"/>
      <c r="V113" s="292"/>
      <c r="W113" s="292" t="s">
        <v>68</v>
      </c>
      <c r="X113" s="292"/>
      <c r="Y113" s="292" t="s">
        <v>57</v>
      </c>
      <c r="Z113" s="292"/>
      <c r="AA113" s="292"/>
      <c r="AB113" s="292"/>
      <c r="AC113" s="292"/>
      <c r="AD113" s="292"/>
      <c r="AE113" s="292"/>
      <c r="AF113" s="292"/>
      <c r="AG113" s="292" t="s">
        <v>59</v>
      </c>
      <c r="AH113" s="292"/>
      <c r="AI113" s="292"/>
      <c r="AJ113" s="292"/>
      <c r="AK113" s="292"/>
      <c r="AL113" s="292"/>
      <c r="AM113" s="292" t="s">
        <v>57</v>
      </c>
      <c r="AN113" s="292" t="s">
        <v>336</v>
      </c>
      <c r="AO113" s="292" t="s">
        <v>337</v>
      </c>
      <c r="AQ113" s="958"/>
      <c r="AR113" s="292" t="s">
        <v>323</v>
      </c>
      <c r="AS113" s="292" t="s">
        <v>324</v>
      </c>
      <c r="AT113" s="292"/>
      <c r="AU113" s="292" t="s">
        <v>72</v>
      </c>
      <c r="AV113" s="292"/>
      <c r="AW113" s="292"/>
      <c r="AX113" s="292"/>
      <c r="AY113" s="180" t="s">
        <v>64</v>
      </c>
      <c r="AZ113" s="180" t="s">
        <v>1446</v>
      </c>
      <c r="BA113" s="189" t="s">
        <v>1216</v>
      </c>
      <c r="BN113" s="292" t="s">
        <v>1288</v>
      </c>
      <c r="BO113" s="176" t="s">
        <v>152</v>
      </c>
      <c r="BV113" s="176" t="s">
        <v>338</v>
      </c>
    </row>
    <row r="114" spans="1:74" ht="86.25" hidden="1" customHeight="1">
      <c r="A114" s="172">
        <f>+A113+1</f>
        <v>3</v>
      </c>
      <c r="B114" s="292"/>
      <c r="C114" s="932"/>
      <c r="D114" s="292"/>
      <c r="E114" s="292"/>
      <c r="F114" s="292"/>
      <c r="G114" s="456"/>
      <c r="H114" s="53"/>
      <c r="I114" s="53"/>
      <c r="J114" s="53"/>
      <c r="K114" s="53"/>
      <c r="L114" s="312"/>
      <c r="M114" s="312"/>
      <c r="N114" s="292"/>
      <c r="O114" s="292"/>
      <c r="P114" s="292"/>
      <c r="Q114" s="292"/>
      <c r="R114" s="292"/>
      <c r="S114" s="292"/>
      <c r="T114" s="292"/>
      <c r="U114" s="292"/>
      <c r="V114" s="292"/>
      <c r="W114" s="292"/>
      <c r="X114" s="292"/>
      <c r="Y114" s="292"/>
      <c r="Z114" s="292"/>
      <c r="AA114" s="292"/>
      <c r="AB114" s="292"/>
      <c r="AC114" s="292"/>
      <c r="AD114" s="292"/>
      <c r="AE114" s="292"/>
      <c r="AF114" s="292"/>
      <c r="AG114" s="292"/>
      <c r="AH114" s="292"/>
      <c r="AI114" s="292"/>
      <c r="AJ114" s="292"/>
      <c r="AK114" s="292"/>
      <c r="AL114" s="292"/>
      <c r="AM114" s="292"/>
      <c r="AN114" s="292" t="s">
        <v>341</v>
      </c>
      <c r="AO114" s="292" t="s">
        <v>342</v>
      </c>
      <c r="AQ114" s="292" t="s">
        <v>343</v>
      </c>
      <c r="AR114" s="292" t="s">
        <v>323</v>
      </c>
      <c r="AS114" s="292" t="s">
        <v>324</v>
      </c>
      <c r="AT114" s="292"/>
      <c r="AU114" s="292"/>
      <c r="AV114" s="292"/>
      <c r="AW114" s="292"/>
      <c r="AX114" s="292"/>
      <c r="AY114" s="180" t="s">
        <v>64</v>
      </c>
      <c r="AZ114" s="180" t="s">
        <v>1379</v>
      </c>
      <c r="BA114" s="189" t="s">
        <v>1216</v>
      </c>
      <c r="BN114" s="292" t="s">
        <v>1287</v>
      </c>
    </row>
    <row r="115" spans="1:74" ht="75" hidden="1" customHeight="1">
      <c r="A115" s="172">
        <f>+A114+1</f>
        <v>4</v>
      </c>
      <c r="B115" s="292"/>
      <c r="C115" s="932"/>
      <c r="D115" s="292"/>
      <c r="E115" s="292"/>
      <c r="F115" s="292"/>
      <c r="G115" s="456"/>
      <c r="H115" s="53"/>
      <c r="I115" s="53"/>
      <c r="J115" s="53"/>
      <c r="K115" s="53"/>
      <c r="L115" s="312"/>
      <c r="M115" s="312"/>
      <c r="N115" s="292"/>
      <c r="O115" s="292"/>
      <c r="P115" s="292"/>
      <c r="Q115" s="292"/>
      <c r="R115" s="292"/>
      <c r="S115" s="292"/>
      <c r="T115" s="292"/>
      <c r="U115" s="292"/>
      <c r="V115" s="292"/>
      <c r="W115" s="292"/>
      <c r="X115" s="292"/>
      <c r="Y115" s="292"/>
      <c r="Z115" s="292"/>
      <c r="AA115" s="292"/>
      <c r="AB115" s="292"/>
      <c r="AC115" s="292"/>
      <c r="AD115" s="292"/>
      <c r="AE115" s="292"/>
      <c r="AF115" s="292"/>
      <c r="AG115" s="292"/>
      <c r="AH115" s="292"/>
      <c r="AI115" s="292"/>
      <c r="AJ115" s="292"/>
      <c r="AK115" s="292"/>
      <c r="AL115" s="292"/>
      <c r="AM115" s="292"/>
      <c r="AN115" s="292" t="s">
        <v>346</v>
      </c>
      <c r="AO115" s="292" t="s">
        <v>347</v>
      </c>
      <c r="AQ115" s="292" t="s">
        <v>343</v>
      </c>
      <c r="AR115" s="292" t="s">
        <v>323</v>
      </c>
      <c r="AS115" s="292" t="s">
        <v>324</v>
      </c>
      <c r="AT115" s="292"/>
      <c r="AU115" s="292"/>
      <c r="AV115" s="292"/>
      <c r="AW115" s="292"/>
      <c r="AX115" s="292"/>
      <c r="AY115" s="180" t="s">
        <v>64</v>
      </c>
      <c r="AZ115" s="180" t="s">
        <v>1379</v>
      </c>
      <c r="BA115" s="189" t="s">
        <v>1216</v>
      </c>
      <c r="BN115" s="292" t="s">
        <v>1287</v>
      </c>
    </row>
    <row r="116" spans="1:74" ht="87.75" hidden="1" customHeight="1">
      <c r="A116" s="172">
        <f>+A115+1</f>
        <v>5</v>
      </c>
      <c r="B116" s="292"/>
      <c r="C116" s="932"/>
      <c r="D116" s="292"/>
      <c r="E116" s="292"/>
      <c r="F116" s="292"/>
      <c r="G116" s="456"/>
      <c r="H116" s="53"/>
      <c r="I116" s="53"/>
      <c r="J116" s="53"/>
      <c r="K116" s="53"/>
      <c r="L116" s="312"/>
      <c r="M116" s="312"/>
      <c r="N116" s="292"/>
      <c r="O116" s="292"/>
      <c r="P116" s="292"/>
      <c r="Q116" s="292"/>
      <c r="R116" s="292"/>
      <c r="S116" s="292"/>
      <c r="T116" s="292"/>
      <c r="U116" s="292"/>
      <c r="V116" s="292"/>
      <c r="W116" s="292"/>
      <c r="X116" s="292"/>
      <c r="Y116" s="292"/>
      <c r="Z116" s="292"/>
      <c r="AA116" s="292"/>
      <c r="AB116" s="292"/>
      <c r="AC116" s="292"/>
      <c r="AD116" s="292"/>
      <c r="AE116" s="292"/>
      <c r="AF116" s="292"/>
      <c r="AG116" s="292"/>
      <c r="AH116" s="292"/>
      <c r="AI116" s="292"/>
      <c r="AJ116" s="292"/>
      <c r="AK116" s="292"/>
      <c r="AL116" s="292"/>
      <c r="AM116" s="292"/>
      <c r="AN116" s="292" t="s">
        <v>350</v>
      </c>
      <c r="AO116" s="292" t="s">
        <v>351</v>
      </c>
      <c r="AQ116" s="292" t="s">
        <v>343</v>
      </c>
      <c r="AR116" s="292" t="s">
        <v>323</v>
      </c>
      <c r="AS116" s="292" t="s">
        <v>324</v>
      </c>
      <c r="AT116" s="292"/>
      <c r="AU116" s="292"/>
      <c r="AV116" s="292"/>
      <c r="AW116" s="292"/>
      <c r="AX116" s="292"/>
      <c r="AY116" s="180" t="s">
        <v>64</v>
      </c>
      <c r="AZ116" s="180" t="s">
        <v>1447</v>
      </c>
      <c r="BA116" s="189"/>
      <c r="BN116" s="292" t="s">
        <v>1288</v>
      </c>
    </row>
    <row r="117" spans="1:74" ht="93" hidden="1" customHeight="1">
      <c r="A117" s="172"/>
      <c r="B117" s="292"/>
      <c r="C117" s="932"/>
      <c r="D117" s="292"/>
      <c r="E117" s="292"/>
      <c r="F117" s="292"/>
      <c r="G117" s="456"/>
      <c r="H117" s="53"/>
      <c r="I117" s="53"/>
      <c r="J117" s="53"/>
      <c r="K117" s="53"/>
      <c r="L117" s="312"/>
      <c r="M117" s="312"/>
      <c r="N117" s="292"/>
      <c r="O117" s="292"/>
      <c r="P117" s="292"/>
      <c r="Q117" s="292"/>
      <c r="R117" s="292"/>
      <c r="S117" s="292"/>
      <c r="T117" s="292"/>
      <c r="U117" s="292"/>
      <c r="V117" s="292"/>
      <c r="W117" s="292"/>
      <c r="X117" s="292"/>
      <c r="Y117" s="292"/>
      <c r="Z117" s="292"/>
      <c r="AA117" s="292"/>
      <c r="AB117" s="292"/>
      <c r="AC117" s="292"/>
      <c r="AD117" s="292"/>
      <c r="AE117" s="292"/>
      <c r="AF117" s="292"/>
      <c r="AG117" s="292"/>
      <c r="AH117" s="292"/>
      <c r="AI117" s="292"/>
      <c r="AJ117" s="292"/>
      <c r="AK117" s="292"/>
      <c r="AL117" s="292"/>
      <c r="AM117" s="292"/>
      <c r="AN117" s="932"/>
      <c r="AO117" s="292"/>
      <c r="AQ117" s="292"/>
      <c r="AR117" s="292"/>
      <c r="AS117" s="292"/>
      <c r="AT117" s="292"/>
      <c r="AU117" s="292"/>
      <c r="AV117" s="292"/>
      <c r="AW117" s="292"/>
      <c r="AX117" s="292"/>
      <c r="AY117" s="180"/>
      <c r="AZ117" s="180"/>
      <c r="BA117" s="189"/>
      <c r="BN117" s="292"/>
    </row>
    <row r="118" spans="1:74" ht="16.5" hidden="1">
      <c r="A118" s="172"/>
      <c r="B118" s="292"/>
      <c r="C118" s="932"/>
      <c r="D118" s="292"/>
      <c r="E118" s="292"/>
      <c r="F118" s="292"/>
      <c r="G118" s="456"/>
      <c r="H118" s="53"/>
      <c r="I118" s="53"/>
      <c r="J118" s="53"/>
      <c r="K118" s="53"/>
      <c r="L118" s="312"/>
      <c r="M118" s="312"/>
      <c r="N118" s="292"/>
      <c r="O118" s="292"/>
      <c r="P118" s="292"/>
      <c r="Q118" s="292"/>
      <c r="R118" s="292"/>
      <c r="S118" s="292"/>
      <c r="T118" s="292"/>
      <c r="U118" s="292"/>
      <c r="V118" s="292"/>
      <c r="W118" s="292"/>
      <c r="X118" s="292"/>
      <c r="Y118" s="292"/>
      <c r="Z118" s="292"/>
      <c r="AA118" s="292"/>
      <c r="AB118" s="292"/>
      <c r="AC118" s="292"/>
      <c r="AD118" s="292"/>
      <c r="AE118" s="292"/>
      <c r="AF118" s="292"/>
      <c r="AG118" s="292"/>
      <c r="AH118" s="292"/>
      <c r="AI118" s="292"/>
      <c r="AJ118" s="292"/>
      <c r="AK118" s="292"/>
      <c r="AL118" s="292"/>
      <c r="AM118" s="292"/>
      <c r="AN118" s="932"/>
      <c r="AO118" s="292"/>
      <c r="AQ118" s="292"/>
      <c r="AR118" s="292"/>
      <c r="AS118" s="292"/>
      <c r="AT118" s="292"/>
      <c r="AU118" s="292"/>
      <c r="AV118" s="292"/>
      <c r="AW118" s="292"/>
      <c r="AX118" s="292"/>
      <c r="AY118" s="180"/>
      <c r="AZ118" s="180"/>
      <c r="BA118" s="189"/>
      <c r="BN118" s="292"/>
    </row>
    <row r="119" spans="1:74" ht="72.75" hidden="1" customHeight="1">
      <c r="A119" s="172"/>
      <c r="B119" s="292"/>
      <c r="C119" s="292"/>
      <c r="D119" s="292"/>
      <c r="E119" s="292"/>
      <c r="F119" s="292"/>
      <c r="G119" s="456"/>
      <c r="H119" s="53"/>
      <c r="I119" s="53"/>
      <c r="J119" s="53"/>
      <c r="K119" s="53"/>
      <c r="L119" s="312"/>
      <c r="M119" s="312"/>
      <c r="N119" s="292"/>
      <c r="O119" s="292"/>
      <c r="P119" s="292"/>
      <c r="Q119" s="292"/>
      <c r="R119" s="292"/>
      <c r="S119" s="292"/>
      <c r="T119" s="292"/>
      <c r="U119" s="292"/>
      <c r="V119" s="292"/>
      <c r="W119" s="292"/>
      <c r="X119" s="292"/>
      <c r="Y119" s="292"/>
      <c r="Z119" s="292"/>
      <c r="AA119" s="292"/>
      <c r="AB119" s="292"/>
      <c r="AC119" s="292"/>
      <c r="AD119" s="292"/>
      <c r="AE119" s="292"/>
      <c r="AF119" s="292"/>
      <c r="AG119" s="292"/>
      <c r="AH119" s="292"/>
      <c r="AI119" s="292"/>
      <c r="AJ119" s="292"/>
      <c r="AK119" s="292"/>
      <c r="AL119" s="292"/>
      <c r="AM119" s="292"/>
      <c r="AN119" s="292"/>
      <c r="AO119" s="292"/>
      <c r="AQ119" s="292"/>
      <c r="AR119" s="292"/>
      <c r="AS119" s="292"/>
      <c r="AT119" s="292"/>
      <c r="AU119" s="292"/>
      <c r="AV119" s="292"/>
      <c r="AW119" s="292"/>
      <c r="AX119" s="292"/>
      <c r="AY119" s="180"/>
      <c r="AZ119" s="180"/>
      <c r="BA119" s="189"/>
      <c r="BN119" s="292"/>
    </row>
    <row r="120" spans="1:74" ht="93" hidden="1" customHeight="1">
      <c r="A120" s="172"/>
      <c r="B120" s="292"/>
      <c r="C120" s="292"/>
      <c r="D120" s="292"/>
      <c r="E120" s="292"/>
      <c r="F120" s="292"/>
      <c r="G120" s="456"/>
      <c r="H120" s="53"/>
      <c r="I120" s="53"/>
      <c r="J120" s="53"/>
      <c r="K120" s="53"/>
      <c r="L120" s="312"/>
      <c r="M120" s="312"/>
      <c r="N120" s="292"/>
      <c r="O120" s="292"/>
      <c r="P120" s="292"/>
      <c r="Q120" s="292"/>
      <c r="R120" s="292"/>
      <c r="S120" s="292"/>
      <c r="T120" s="292"/>
      <c r="U120" s="292"/>
      <c r="V120" s="292"/>
      <c r="W120" s="292"/>
      <c r="X120" s="292"/>
      <c r="Y120" s="292"/>
      <c r="Z120" s="292"/>
      <c r="AA120" s="292"/>
      <c r="AB120" s="292"/>
      <c r="AC120" s="292"/>
      <c r="AD120" s="292"/>
      <c r="AE120" s="292"/>
      <c r="AF120" s="292"/>
      <c r="AG120" s="292"/>
      <c r="AH120" s="292"/>
      <c r="AI120" s="292"/>
      <c r="AJ120" s="292"/>
      <c r="AK120" s="292"/>
      <c r="AL120" s="292"/>
      <c r="AM120" s="292"/>
      <c r="AN120" s="292"/>
      <c r="AO120" s="292"/>
      <c r="AQ120" s="292"/>
      <c r="AR120" s="292"/>
      <c r="AS120" s="292"/>
      <c r="AT120" s="292"/>
      <c r="AU120" s="292"/>
      <c r="AV120" s="292"/>
      <c r="AW120" s="292"/>
      <c r="AX120" s="292"/>
      <c r="AY120" s="180"/>
      <c r="AZ120" s="180"/>
      <c r="BA120" s="189"/>
      <c r="BN120" s="292"/>
    </row>
    <row r="121" spans="1:74" ht="76.5" hidden="1" customHeight="1">
      <c r="A121" s="172"/>
      <c r="B121" s="292"/>
      <c r="C121" s="292"/>
      <c r="D121" s="292"/>
      <c r="E121" s="292"/>
      <c r="F121" s="292"/>
      <c r="G121" s="456"/>
      <c r="H121" s="53"/>
      <c r="I121" s="53"/>
      <c r="J121" s="53"/>
      <c r="K121" s="53"/>
      <c r="L121" s="312"/>
      <c r="M121" s="312"/>
      <c r="N121" s="292"/>
      <c r="O121" s="292"/>
      <c r="P121" s="292"/>
      <c r="Q121" s="292"/>
      <c r="R121" s="292"/>
      <c r="S121" s="292"/>
      <c r="T121" s="292"/>
      <c r="U121" s="292"/>
      <c r="V121" s="292"/>
      <c r="W121" s="292"/>
      <c r="X121" s="292"/>
      <c r="Y121" s="292"/>
      <c r="Z121" s="292"/>
      <c r="AA121" s="292"/>
      <c r="AB121" s="292"/>
      <c r="AC121" s="292"/>
      <c r="AD121" s="292"/>
      <c r="AE121" s="292"/>
      <c r="AF121" s="292"/>
      <c r="AG121" s="292"/>
      <c r="AH121" s="292"/>
      <c r="AI121" s="292"/>
      <c r="AJ121" s="292"/>
      <c r="AK121" s="292"/>
      <c r="AL121" s="292"/>
      <c r="AM121" s="292"/>
      <c r="AN121" s="292"/>
      <c r="AO121" s="292"/>
      <c r="AQ121" s="292"/>
      <c r="AR121" s="292"/>
      <c r="AS121" s="292"/>
      <c r="AT121" s="292"/>
      <c r="AU121" s="292"/>
      <c r="AV121" s="292"/>
      <c r="AW121" s="292"/>
      <c r="AX121" s="292"/>
      <c r="AY121" s="180"/>
      <c r="AZ121" s="180"/>
      <c r="BA121" s="189"/>
      <c r="BN121" s="292"/>
    </row>
    <row r="122" spans="1:74" ht="76.5" hidden="1" customHeight="1">
      <c r="A122" s="172"/>
      <c r="B122" s="292"/>
      <c r="C122" s="292"/>
      <c r="D122" s="292"/>
      <c r="E122" s="292"/>
      <c r="F122" s="292"/>
      <c r="G122" s="456"/>
      <c r="H122" s="53"/>
      <c r="I122" s="53"/>
      <c r="J122" s="53"/>
      <c r="K122" s="53"/>
      <c r="L122" s="312"/>
      <c r="M122" s="31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292"/>
      <c r="AK122" s="292"/>
      <c r="AL122" s="292"/>
      <c r="AM122" s="292"/>
      <c r="AN122" s="292"/>
      <c r="AO122" s="292"/>
      <c r="AQ122" s="292"/>
      <c r="AR122" s="292"/>
      <c r="AS122" s="292"/>
      <c r="AT122" s="292"/>
      <c r="AU122" s="292"/>
      <c r="AV122" s="292"/>
      <c r="AW122" s="292"/>
      <c r="AX122" s="292"/>
      <c r="AY122" s="180"/>
      <c r="AZ122" s="180"/>
      <c r="BA122" s="189"/>
      <c r="BN122" s="292"/>
    </row>
    <row r="123" spans="1:74" ht="81" hidden="1" customHeight="1">
      <c r="A123" s="172"/>
      <c r="B123" s="292"/>
      <c r="C123" s="932"/>
      <c r="D123" s="932"/>
      <c r="E123" s="292"/>
      <c r="F123" s="292"/>
      <c r="G123" s="456"/>
      <c r="H123" s="53"/>
      <c r="I123" s="53"/>
      <c r="J123" s="53"/>
      <c r="K123" s="53"/>
      <c r="L123" s="312"/>
      <c r="M123" s="31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292"/>
      <c r="AK123" s="292"/>
      <c r="AL123" s="292"/>
      <c r="AM123" s="292"/>
      <c r="AN123" s="292"/>
      <c r="AO123" s="292"/>
      <c r="AQ123" s="292"/>
      <c r="AR123" s="292"/>
      <c r="AS123" s="292"/>
      <c r="AT123" s="292"/>
      <c r="AU123" s="292"/>
      <c r="AV123" s="292"/>
      <c r="AW123" s="292"/>
      <c r="AX123" s="292"/>
      <c r="AY123" s="180"/>
      <c r="AZ123" s="180"/>
      <c r="BA123" s="189"/>
      <c r="BN123" s="292"/>
    </row>
    <row r="124" spans="1:74" ht="93.75" hidden="1" customHeight="1">
      <c r="A124" s="172"/>
      <c r="B124" s="292"/>
      <c r="C124" s="932"/>
      <c r="D124" s="932"/>
      <c r="E124" s="292"/>
      <c r="F124" s="292"/>
      <c r="G124" s="456"/>
      <c r="H124" s="53"/>
      <c r="I124" s="53"/>
      <c r="J124" s="53"/>
      <c r="K124" s="53"/>
      <c r="L124" s="312"/>
      <c r="M124" s="312"/>
      <c r="N124" s="292"/>
      <c r="O124" s="292"/>
      <c r="P124" s="292"/>
      <c r="Q124" s="292"/>
      <c r="R124" s="292"/>
      <c r="S124" s="292"/>
      <c r="T124" s="292"/>
      <c r="U124" s="292"/>
      <c r="V124" s="292"/>
      <c r="W124" s="292"/>
      <c r="X124" s="292"/>
      <c r="Y124" s="292"/>
      <c r="Z124" s="292"/>
      <c r="AA124" s="292"/>
      <c r="AB124" s="292"/>
      <c r="AC124" s="292"/>
      <c r="AD124" s="292"/>
      <c r="AE124" s="292"/>
      <c r="AF124" s="292"/>
      <c r="AG124" s="292"/>
      <c r="AH124" s="292"/>
      <c r="AI124" s="292"/>
      <c r="AJ124" s="292"/>
      <c r="AK124" s="292"/>
      <c r="AL124" s="292"/>
      <c r="AM124" s="292"/>
      <c r="AN124" s="292"/>
      <c r="AO124" s="292"/>
      <c r="AQ124" s="292"/>
      <c r="AR124" s="292"/>
      <c r="AS124" s="292"/>
      <c r="AT124" s="292"/>
      <c r="AU124" s="292"/>
      <c r="AV124" s="292"/>
      <c r="AW124" s="292"/>
      <c r="AX124" s="292"/>
      <c r="AY124" s="180"/>
      <c r="AZ124" s="180"/>
      <c r="BA124" s="189"/>
      <c r="BN124" s="292"/>
    </row>
    <row r="125" spans="1:74" ht="16.5" hidden="1">
      <c r="A125" s="172"/>
      <c r="B125" s="292"/>
      <c r="C125" s="932"/>
      <c r="D125" s="292"/>
      <c r="E125" s="292"/>
      <c r="F125" s="292"/>
      <c r="G125" s="456"/>
      <c r="H125" s="53"/>
      <c r="I125" s="53"/>
      <c r="J125" s="53"/>
      <c r="K125" s="53"/>
      <c r="L125" s="312"/>
      <c r="M125" s="312"/>
      <c r="N125" s="292"/>
      <c r="O125" s="292"/>
      <c r="P125" s="292"/>
      <c r="Q125" s="292"/>
      <c r="R125" s="292"/>
      <c r="S125" s="292"/>
      <c r="T125" s="292"/>
      <c r="U125" s="292"/>
      <c r="V125" s="292"/>
      <c r="W125" s="292"/>
      <c r="X125" s="292"/>
      <c r="Y125" s="292"/>
      <c r="Z125" s="292"/>
      <c r="AA125" s="292"/>
      <c r="AB125" s="292"/>
      <c r="AC125" s="292"/>
      <c r="AD125" s="292"/>
      <c r="AE125" s="292"/>
      <c r="AF125" s="292"/>
      <c r="AG125" s="292"/>
      <c r="AH125" s="292"/>
      <c r="AI125" s="292"/>
      <c r="AJ125" s="292"/>
      <c r="AK125" s="292"/>
      <c r="AL125" s="292"/>
      <c r="AM125" s="292"/>
      <c r="AN125" s="292"/>
      <c r="AO125" s="292"/>
      <c r="AQ125" s="292"/>
      <c r="AR125" s="292"/>
      <c r="AS125" s="292"/>
      <c r="AT125" s="292"/>
      <c r="AU125" s="292"/>
      <c r="AV125" s="292"/>
      <c r="AW125" s="292"/>
      <c r="AX125" s="292"/>
      <c r="AY125" s="180"/>
      <c r="AZ125" s="180"/>
      <c r="BA125" s="189"/>
      <c r="BN125" s="292"/>
    </row>
    <row r="126" spans="1:74" s="58" customFormat="1" ht="165" hidden="1" customHeight="1">
      <c r="A126" s="51"/>
      <c r="B126" s="292"/>
      <c r="C126" s="52"/>
      <c r="D126" s="54"/>
      <c r="E126" s="52"/>
      <c r="F126" s="52"/>
      <c r="G126" s="456"/>
      <c r="H126" s="53"/>
      <c r="I126" s="53"/>
      <c r="J126" s="53"/>
      <c r="K126" s="53"/>
      <c r="L126" s="51"/>
      <c r="M126" s="52"/>
      <c r="N126" s="52"/>
      <c r="O126" s="52"/>
      <c r="P126" s="52"/>
      <c r="Q126" s="52"/>
      <c r="R126" s="52"/>
      <c r="S126" s="52"/>
      <c r="T126" s="52"/>
      <c r="U126" s="52"/>
      <c r="V126" s="52"/>
      <c r="W126" s="292"/>
      <c r="X126" s="52"/>
      <c r="Y126" s="52"/>
      <c r="Z126" s="52"/>
      <c r="AA126" s="52"/>
      <c r="AB126" s="52"/>
      <c r="AC126" s="52"/>
      <c r="AD126" s="52"/>
      <c r="AE126" s="54"/>
      <c r="AF126" s="52"/>
      <c r="AG126" s="52"/>
      <c r="AH126" s="52"/>
      <c r="AI126" s="52"/>
      <c r="AJ126" s="52"/>
      <c r="AK126" s="52"/>
      <c r="AL126" s="60"/>
      <c r="AM126" s="52"/>
      <c r="AN126" s="52"/>
      <c r="AO126" s="55"/>
      <c r="AP126" s="55"/>
      <c r="AQ126" s="56"/>
      <c r="AR126" s="57"/>
      <c r="AZ126" s="180"/>
      <c r="BN126" s="54"/>
    </row>
    <row r="127" spans="1:74" s="58" customFormat="1" ht="16.5" hidden="1">
      <c r="A127" s="51"/>
      <c r="B127" s="292"/>
      <c r="C127" s="52"/>
      <c r="D127" s="54"/>
      <c r="E127" s="52"/>
      <c r="F127" s="52"/>
      <c r="G127" s="456"/>
      <c r="H127" s="53"/>
      <c r="I127" s="53"/>
      <c r="J127" s="53"/>
      <c r="K127" s="53"/>
      <c r="L127" s="51"/>
      <c r="M127" s="52"/>
      <c r="N127" s="52"/>
      <c r="O127" s="52"/>
      <c r="P127" s="52"/>
      <c r="Q127" s="52"/>
      <c r="R127" s="52"/>
      <c r="S127" s="52"/>
      <c r="T127" s="52"/>
      <c r="U127" s="52"/>
      <c r="V127" s="52"/>
      <c r="W127" s="292"/>
      <c r="X127" s="52"/>
      <c r="Y127" s="52"/>
      <c r="Z127" s="52"/>
      <c r="AA127" s="52"/>
      <c r="AB127" s="52"/>
      <c r="AC127" s="52"/>
      <c r="AD127" s="52"/>
      <c r="AE127" s="54"/>
      <c r="AF127" s="52"/>
      <c r="AG127" s="52"/>
      <c r="AH127" s="52"/>
      <c r="AI127" s="52"/>
      <c r="AJ127" s="52"/>
      <c r="AK127" s="52"/>
      <c r="AL127" s="60"/>
      <c r="AM127" s="52"/>
      <c r="AN127" s="52"/>
      <c r="AO127" s="55"/>
      <c r="AP127" s="55"/>
      <c r="AQ127" s="56"/>
      <c r="AR127" s="57"/>
      <c r="AZ127" s="180"/>
    </row>
    <row r="128" spans="1:74" s="58" customFormat="1" ht="251.25" hidden="1" customHeight="1">
      <c r="A128" s="51"/>
      <c r="B128" s="292"/>
      <c r="C128" s="52"/>
      <c r="D128" s="52"/>
      <c r="E128" s="52"/>
      <c r="F128" s="52"/>
      <c r="G128" s="456"/>
      <c r="H128" s="53"/>
      <c r="I128" s="53"/>
      <c r="J128" s="53"/>
      <c r="K128" s="53"/>
      <c r="L128" s="51"/>
      <c r="M128" s="52"/>
      <c r="N128" s="59"/>
      <c r="O128" s="52"/>
      <c r="P128" s="52"/>
      <c r="Q128" s="52"/>
      <c r="R128" s="52"/>
      <c r="S128" s="52"/>
      <c r="T128" s="52"/>
      <c r="U128" s="52"/>
      <c r="V128" s="52"/>
      <c r="W128" s="292"/>
      <c r="X128" s="52"/>
      <c r="Y128" s="52"/>
      <c r="Z128" s="52"/>
      <c r="AA128" s="52"/>
      <c r="AB128" s="52"/>
      <c r="AC128" s="52"/>
      <c r="AD128" s="52"/>
      <c r="AE128" s="52"/>
      <c r="AF128" s="52"/>
      <c r="AG128" s="52"/>
      <c r="AH128" s="52"/>
      <c r="AI128" s="52"/>
      <c r="AJ128" s="52"/>
      <c r="AK128" s="52"/>
      <c r="AL128" s="60"/>
      <c r="AM128" s="52"/>
      <c r="AN128" s="52"/>
      <c r="AO128" s="55"/>
      <c r="AP128" s="55"/>
      <c r="AQ128" s="56"/>
      <c r="AR128" s="57"/>
      <c r="AZ128" s="180"/>
    </row>
    <row r="129" spans="1:66" s="151" customFormat="1" ht="31.5" hidden="1" customHeight="1">
      <c r="A129" s="150"/>
      <c r="B129" s="293" t="s">
        <v>106</v>
      </c>
      <c r="C129" s="293" t="s">
        <v>406</v>
      </c>
      <c r="D129" s="293"/>
      <c r="E129" s="293"/>
      <c r="F129" s="293" t="s">
        <v>1389</v>
      </c>
      <c r="G129" s="251">
        <f>SUM(G130:G147)</f>
        <v>0</v>
      </c>
      <c r="H129" s="291">
        <f>SUM(H130:H147)</f>
        <v>0</v>
      </c>
      <c r="I129" s="291">
        <f>SUM(I130:I147)</f>
        <v>0</v>
      </c>
      <c r="J129" s="291">
        <f>SUM(J130:J147)</f>
        <v>0</v>
      </c>
      <c r="K129" s="291">
        <f>SUM(K130:K147)</f>
        <v>0</v>
      </c>
      <c r="L129" s="293"/>
      <c r="M129" s="293"/>
      <c r="N129" s="293"/>
      <c r="O129" s="293"/>
      <c r="P129" s="293"/>
      <c r="Q129" s="293"/>
      <c r="R129" s="293"/>
      <c r="S129" s="293"/>
      <c r="T129" s="293"/>
      <c r="U129" s="293"/>
      <c r="V129" s="293"/>
      <c r="W129" s="293"/>
      <c r="X129" s="293">
        <f ca="1">COUNTIF(X130:X247,"x")</f>
        <v>13</v>
      </c>
      <c r="Y129" s="293">
        <f ca="1">COUNTIF(Y130:Y247,"x")</f>
        <v>2</v>
      </c>
      <c r="Z129" s="293">
        <f ca="1">COUNTIF(Z130:Z247,"x")</f>
        <v>1</v>
      </c>
      <c r="AA129" s="293"/>
      <c r="AB129" s="293"/>
      <c r="AC129" s="293"/>
      <c r="AD129" s="293"/>
      <c r="AE129" s="293"/>
      <c r="AF129" s="293"/>
      <c r="AG129" s="293"/>
      <c r="AH129" s="293"/>
      <c r="AI129" s="293"/>
      <c r="AJ129" s="293"/>
      <c r="AK129" s="293"/>
      <c r="AL129" s="293"/>
      <c r="AM129" s="293"/>
      <c r="AN129" s="293"/>
      <c r="AO129" s="293"/>
      <c r="AQ129" s="293"/>
      <c r="AR129" s="293"/>
      <c r="AS129" s="293"/>
      <c r="AT129" s="293"/>
      <c r="AU129" s="292"/>
      <c r="AV129" s="293"/>
      <c r="AW129" s="292"/>
      <c r="AX129" s="293"/>
      <c r="AY129" s="460"/>
      <c r="AZ129" s="460"/>
      <c r="BA129" s="152"/>
      <c r="BN129" s="150"/>
    </row>
    <row r="130" spans="1:66" ht="78" hidden="1" customHeight="1">
      <c r="A130" s="172"/>
      <c r="B130" s="292"/>
      <c r="C130" s="292"/>
      <c r="D130" s="292"/>
      <c r="E130" s="292"/>
      <c r="F130" s="292"/>
      <c r="G130" s="456"/>
      <c r="H130" s="53"/>
      <c r="I130" s="53"/>
      <c r="J130" s="53"/>
      <c r="K130" s="53"/>
      <c r="L130" s="312"/>
      <c r="M130" s="312"/>
      <c r="N130" s="292"/>
      <c r="O130" s="292"/>
      <c r="P130" s="292"/>
      <c r="Q130" s="292"/>
      <c r="R130" s="292"/>
      <c r="S130" s="292"/>
      <c r="T130" s="292"/>
      <c r="U130" s="292"/>
      <c r="V130" s="292"/>
      <c r="W130" s="292"/>
      <c r="X130" s="292"/>
      <c r="Y130" s="292"/>
      <c r="Z130" s="292"/>
      <c r="AA130" s="292"/>
      <c r="AB130" s="292"/>
      <c r="AC130" s="292"/>
      <c r="AD130" s="292"/>
      <c r="AE130" s="292"/>
      <c r="AF130" s="292"/>
      <c r="AG130" s="292"/>
      <c r="AH130" s="292"/>
      <c r="AI130" s="292"/>
      <c r="AJ130" s="292"/>
      <c r="AK130" s="292"/>
      <c r="AL130" s="292"/>
      <c r="AM130" s="292"/>
      <c r="AN130" s="292"/>
      <c r="AO130" s="292"/>
      <c r="AQ130" s="292"/>
      <c r="AR130" s="292"/>
      <c r="AS130" s="292"/>
      <c r="AT130" s="292"/>
      <c r="AU130" s="292"/>
      <c r="AV130" s="292"/>
      <c r="AW130" s="292"/>
      <c r="AX130" s="292"/>
      <c r="AY130" s="180"/>
      <c r="AZ130" s="180"/>
      <c r="BA130" s="189"/>
      <c r="BN130" s="292"/>
    </row>
    <row r="131" spans="1:66" ht="78.75" hidden="1" customHeight="1">
      <c r="A131" s="172"/>
      <c r="B131" s="178"/>
      <c r="C131" s="292"/>
      <c r="D131" s="292"/>
      <c r="E131" s="292"/>
      <c r="F131" s="292"/>
      <c r="G131" s="456"/>
      <c r="H131" s="53"/>
      <c r="I131" s="53"/>
      <c r="J131" s="53"/>
      <c r="K131" s="53"/>
      <c r="L131" s="312"/>
      <c r="M131" s="312"/>
      <c r="N131" s="292"/>
      <c r="O131" s="292"/>
      <c r="P131" s="292"/>
      <c r="Q131" s="227"/>
      <c r="R131" s="292"/>
      <c r="S131" s="292"/>
      <c r="T131" s="292"/>
      <c r="U131" s="292"/>
      <c r="V131" s="292"/>
      <c r="W131" s="292"/>
      <c r="X131" s="292"/>
      <c r="Y131" s="292"/>
      <c r="Z131" s="292"/>
      <c r="AA131" s="292"/>
      <c r="AB131" s="292"/>
      <c r="AC131" s="292"/>
      <c r="AD131" s="292"/>
      <c r="AE131" s="292"/>
      <c r="AF131" s="292"/>
      <c r="AG131" s="292"/>
      <c r="AH131" s="292"/>
      <c r="AI131" s="292"/>
      <c r="AJ131" s="292"/>
      <c r="AK131" s="292"/>
      <c r="AL131" s="292"/>
      <c r="AM131" s="292"/>
      <c r="AN131" s="292"/>
      <c r="AO131" s="292"/>
      <c r="AQ131" s="292"/>
      <c r="AR131" s="292"/>
      <c r="AS131" s="292"/>
      <c r="AT131" s="292"/>
      <c r="AU131" s="292"/>
      <c r="AV131" s="292"/>
      <c r="AW131" s="292"/>
      <c r="AX131" s="292"/>
      <c r="AY131" s="180"/>
      <c r="AZ131" s="180"/>
      <c r="BA131" s="189"/>
      <c r="BN131" s="292"/>
    </row>
    <row r="132" spans="1:66" ht="132" hidden="1" customHeight="1">
      <c r="A132" s="172"/>
      <c r="B132" s="292"/>
      <c r="C132" s="292"/>
      <c r="D132" s="178"/>
      <c r="E132" s="292"/>
      <c r="F132" s="292"/>
      <c r="G132" s="456"/>
      <c r="H132" s="53"/>
      <c r="I132" s="53"/>
      <c r="J132" s="53"/>
      <c r="K132" s="53"/>
      <c r="L132" s="312"/>
      <c r="M132" s="312"/>
      <c r="N132" s="292"/>
      <c r="O132" s="292"/>
      <c r="P132" s="292"/>
      <c r="Q132" s="292"/>
      <c r="R132" s="292"/>
      <c r="S132" s="292"/>
      <c r="T132" s="292"/>
      <c r="U132" s="292"/>
      <c r="V132" s="190"/>
      <c r="W132" s="292"/>
      <c r="X132" s="292"/>
      <c r="Y132" s="292"/>
      <c r="Z132" s="292"/>
      <c r="AA132" s="292"/>
      <c r="AB132" s="292"/>
      <c r="AC132" s="292"/>
      <c r="AD132" s="292"/>
      <c r="AE132" s="292"/>
      <c r="AF132" s="292"/>
      <c r="AG132" s="292"/>
      <c r="AH132" s="292"/>
      <c r="AI132" s="292"/>
      <c r="AJ132" s="292"/>
      <c r="AK132" s="292"/>
      <c r="AL132" s="292"/>
      <c r="AM132" s="292"/>
      <c r="AN132" s="178"/>
      <c r="AO132" s="292"/>
      <c r="AQ132" s="292"/>
      <c r="AR132" s="292"/>
      <c r="AS132" s="292"/>
      <c r="AT132" s="292"/>
      <c r="AU132" s="292"/>
      <c r="AV132" s="292"/>
      <c r="AW132" s="292"/>
      <c r="AX132" s="292"/>
      <c r="AY132" s="180"/>
      <c r="AZ132" s="178"/>
      <c r="BA132" s="228"/>
      <c r="BN132" s="292"/>
    </row>
    <row r="133" spans="1:66" ht="115.5" hidden="1" customHeight="1">
      <c r="A133" s="172"/>
      <c r="B133" s="292"/>
      <c r="C133" s="292"/>
      <c r="D133" s="292"/>
      <c r="E133" s="292"/>
      <c r="F133" s="292"/>
      <c r="G133" s="456"/>
      <c r="H133" s="53"/>
      <c r="I133" s="53"/>
      <c r="J133" s="53"/>
      <c r="K133" s="53"/>
      <c r="L133" s="312"/>
      <c r="M133" s="312"/>
      <c r="N133" s="292"/>
      <c r="O133" s="292"/>
      <c r="P133" s="292"/>
      <c r="Q133" s="292"/>
      <c r="R133" s="292"/>
      <c r="S133" s="292"/>
      <c r="T133" s="292"/>
      <c r="U133" s="292"/>
      <c r="V133" s="190"/>
      <c r="W133" s="292"/>
      <c r="X133" s="292"/>
      <c r="Y133" s="292"/>
      <c r="Z133" s="292"/>
      <c r="AA133" s="292"/>
      <c r="AB133" s="292"/>
      <c r="AC133" s="292"/>
      <c r="AD133" s="292"/>
      <c r="AE133" s="292"/>
      <c r="AF133" s="292"/>
      <c r="AG133" s="292"/>
      <c r="AH133" s="179"/>
      <c r="AI133" s="179"/>
      <c r="AJ133" s="179"/>
      <c r="AK133" s="179"/>
      <c r="AL133" s="179"/>
      <c r="AM133" s="292"/>
      <c r="AN133" s="292"/>
      <c r="AO133" s="292"/>
      <c r="AQ133" s="292"/>
      <c r="AR133" s="292"/>
      <c r="AS133" s="292"/>
      <c r="AT133" s="292"/>
      <c r="AU133" s="292"/>
      <c r="AV133" s="179"/>
      <c r="AW133" s="292"/>
      <c r="AX133" s="179"/>
      <c r="AY133" s="180"/>
      <c r="AZ133" s="180"/>
      <c r="BA133" s="198"/>
      <c r="BN133" s="292"/>
    </row>
    <row r="134" spans="1:66" ht="72" hidden="1" customHeight="1">
      <c r="A134" s="172"/>
      <c r="B134" s="292"/>
      <c r="C134" s="292"/>
      <c r="D134" s="292"/>
      <c r="E134" s="292"/>
      <c r="F134" s="292"/>
      <c r="G134" s="456"/>
      <c r="H134" s="53"/>
      <c r="I134" s="53"/>
      <c r="J134" s="53"/>
      <c r="K134" s="53"/>
      <c r="L134" s="312"/>
      <c r="M134" s="312"/>
      <c r="N134" s="292"/>
      <c r="O134" s="292"/>
      <c r="P134" s="292"/>
      <c r="Q134" s="292"/>
      <c r="R134" s="292"/>
      <c r="S134" s="292"/>
      <c r="T134" s="292"/>
      <c r="U134" s="292"/>
      <c r="V134" s="292"/>
      <c r="W134" s="292"/>
      <c r="X134" s="292"/>
      <c r="Y134" s="292"/>
      <c r="Z134" s="292"/>
      <c r="AA134" s="292"/>
      <c r="AB134" s="292"/>
      <c r="AC134" s="292"/>
      <c r="AD134" s="292"/>
      <c r="AE134" s="292"/>
      <c r="AF134" s="292"/>
      <c r="AG134" s="292"/>
      <c r="AH134" s="292"/>
      <c r="AI134" s="292"/>
      <c r="AJ134" s="292"/>
      <c r="AK134" s="292"/>
      <c r="AL134" s="292"/>
      <c r="AM134" s="292"/>
      <c r="AN134" s="292"/>
      <c r="AO134" s="292"/>
      <c r="AQ134" s="292"/>
      <c r="AR134" s="292"/>
      <c r="AS134" s="292"/>
      <c r="AT134" s="292"/>
      <c r="AU134" s="292"/>
      <c r="AV134" s="292"/>
      <c r="AW134" s="292"/>
      <c r="AX134" s="292"/>
      <c r="AY134" s="180"/>
      <c r="AZ134" s="180"/>
      <c r="BA134" s="189"/>
      <c r="BN134" s="292"/>
    </row>
    <row r="135" spans="1:66" ht="16.5" hidden="1">
      <c r="A135" s="172"/>
      <c r="B135" s="178"/>
      <c r="C135" s="292"/>
      <c r="D135" s="292"/>
      <c r="E135" s="292"/>
      <c r="F135" s="292"/>
      <c r="G135" s="456"/>
      <c r="H135" s="53"/>
      <c r="I135" s="53"/>
      <c r="J135" s="53"/>
      <c r="K135" s="53"/>
      <c r="L135" s="312"/>
      <c r="M135" s="312"/>
      <c r="N135" s="292"/>
      <c r="O135" s="292"/>
      <c r="P135" s="292"/>
      <c r="Q135" s="292"/>
      <c r="R135" s="292"/>
      <c r="S135" s="292"/>
      <c r="T135" s="292"/>
      <c r="U135" s="292"/>
      <c r="V135" s="292"/>
      <c r="W135" s="292"/>
      <c r="X135" s="292"/>
      <c r="Y135" s="292"/>
      <c r="Z135" s="292"/>
      <c r="AA135" s="292"/>
      <c r="AB135" s="292"/>
      <c r="AC135" s="292"/>
      <c r="AD135" s="292"/>
      <c r="AE135" s="292"/>
      <c r="AF135" s="292"/>
      <c r="AG135" s="292"/>
      <c r="AH135" s="292"/>
      <c r="AI135" s="292"/>
      <c r="AJ135" s="292"/>
      <c r="AK135" s="292"/>
      <c r="AL135" s="292"/>
      <c r="AM135" s="292"/>
      <c r="AN135" s="292"/>
      <c r="AO135" s="292"/>
      <c r="AQ135" s="292"/>
      <c r="AR135" s="292"/>
      <c r="AS135" s="292"/>
      <c r="AT135" s="292"/>
      <c r="AU135" s="292"/>
      <c r="AV135" s="292"/>
      <c r="AW135" s="292"/>
      <c r="AX135" s="292"/>
      <c r="AY135" s="180"/>
      <c r="AZ135" s="180"/>
      <c r="BA135" s="189"/>
      <c r="BN135" s="292"/>
    </row>
    <row r="136" spans="1:66" ht="75.75" hidden="1" customHeight="1">
      <c r="A136" s="172"/>
      <c r="B136" s="292"/>
      <c r="C136" s="292"/>
      <c r="D136" s="292"/>
      <c r="E136" s="292"/>
      <c r="F136" s="292"/>
      <c r="G136" s="456"/>
      <c r="H136" s="53"/>
      <c r="I136" s="53"/>
      <c r="J136" s="53"/>
      <c r="K136" s="53"/>
      <c r="L136" s="312"/>
      <c r="M136" s="312"/>
      <c r="N136" s="292"/>
      <c r="O136" s="292"/>
      <c r="P136" s="292"/>
      <c r="Q136" s="292"/>
      <c r="R136" s="292"/>
      <c r="S136" s="292"/>
      <c r="T136" s="292"/>
      <c r="U136" s="292"/>
      <c r="V136" s="292"/>
      <c r="W136" s="292"/>
      <c r="X136" s="292"/>
      <c r="Y136" s="292"/>
      <c r="Z136" s="292"/>
      <c r="AA136" s="292"/>
      <c r="AB136" s="292"/>
      <c r="AC136" s="292"/>
      <c r="AD136" s="292"/>
      <c r="AE136" s="292"/>
      <c r="AF136" s="292"/>
      <c r="AG136" s="292"/>
      <c r="AH136" s="292"/>
      <c r="AI136" s="292"/>
      <c r="AJ136" s="292"/>
      <c r="AK136" s="292"/>
      <c r="AL136" s="292"/>
      <c r="AM136" s="292"/>
      <c r="AN136" s="292"/>
      <c r="AO136" s="292"/>
      <c r="AQ136" s="292"/>
      <c r="AR136" s="292"/>
      <c r="AS136" s="292"/>
      <c r="AT136" s="292"/>
      <c r="AU136" s="292"/>
      <c r="AV136" s="292"/>
      <c r="AW136" s="292"/>
      <c r="AX136" s="292"/>
      <c r="AY136" s="180"/>
      <c r="AZ136" s="180"/>
      <c r="BA136" s="189"/>
      <c r="BN136" s="292"/>
    </row>
    <row r="137" spans="1:66" ht="16.5" hidden="1">
      <c r="A137" s="172"/>
      <c r="B137" s="178"/>
      <c r="C137" s="292"/>
      <c r="D137" s="292"/>
      <c r="E137" s="292"/>
      <c r="F137" s="292"/>
      <c r="G137" s="456"/>
      <c r="H137" s="53"/>
      <c r="I137" s="53"/>
      <c r="J137" s="53"/>
      <c r="K137" s="53"/>
      <c r="L137" s="312"/>
      <c r="M137" s="312"/>
      <c r="N137" s="292"/>
      <c r="O137" s="292"/>
      <c r="P137" s="292"/>
      <c r="Q137" s="292"/>
      <c r="R137" s="292"/>
      <c r="S137" s="292"/>
      <c r="T137" s="292"/>
      <c r="U137" s="292"/>
      <c r="V137" s="292"/>
      <c r="W137" s="292"/>
      <c r="X137" s="292"/>
      <c r="Y137" s="292"/>
      <c r="Z137" s="292"/>
      <c r="AA137" s="292"/>
      <c r="AB137" s="292"/>
      <c r="AC137" s="292"/>
      <c r="AD137" s="292"/>
      <c r="AE137" s="292"/>
      <c r="AF137" s="292"/>
      <c r="AG137" s="292"/>
      <c r="AH137" s="292"/>
      <c r="AI137" s="292"/>
      <c r="AJ137" s="292"/>
      <c r="AK137" s="292"/>
      <c r="AL137" s="292"/>
      <c r="AM137" s="292"/>
      <c r="AN137" s="292"/>
      <c r="AO137" s="292"/>
      <c r="AQ137" s="292"/>
      <c r="AR137" s="292"/>
      <c r="AS137" s="292"/>
      <c r="AT137" s="292"/>
      <c r="AU137" s="292"/>
      <c r="AV137" s="292"/>
      <c r="AW137" s="292"/>
      <c r="AX137" s="292"/>
      <c r="AY137" s="180"/>
      <c r="AZ137" s="180"/>
      <c r="BA137" s="189"/>
      <c r="BN137" s="292"/>
    </row>
    <row r="138" spans="1:66" ht="88.5" hidden="1" customHeight="1">
      <c r="A138" s="172"/>
      <c r="B138" s="292"/>
      <c r="C138" s="292"/>
      <c r="D138" s="292"/>
      <c r="E138" s="292"/>
      <c r="F138" s="292"/>
      <c r="G138" s="456"/>
      <c r="H138" s="53"/>
      <c r="I138" s="53"/>
      <c r="J138" s="53"/>
      <c r="K138" s="53"/>
      <c r="L138" s="312"/>
      <c r="M138" s="312"/>
      <c r="N138" s="292"/>
      <c r="O138" s="178"/>
      <c r="P138" s="292"/>
      <c r="Q138" s="292"/>
      <c r="R138" s="292"/>
      <c r="S138" s="292"/>
      <c r="T138" s="292"/>
      <c r="U138" s="292"/>
      <c r="V138" s="292"/>
      <c r="W138" s="292"/>
      <c r="X138" s="292"/>
      <c r="Y138" s="292"/>
      <c r="Z138" s="292"/>
      <c r="AA138" s="292"/>
      <c r="AB138" s="292"/>
      <c r="AC138" s="292"/>
      <c r="AD138" s="292"/>
      <c r="AE138" s="292"/>
      <c r="AF138" s="292"/>
      <c r="AG138" s="292"/>
      <c r="AH138" s="292"/>
      <c r="AI138" s="292"/>
      <c r="AJ138" s="292"/>
      <c r="AK138" s="292"/>
      <c r="AL138" s="292"/>
      <c r="AM138" s="292"/>
      <c r="AN138" s="292"/>
      <c r="AO138" s="292"/>
      <c r="AQ138" s="292"/>
      <c r="AR138" s="292"/>
      <c r="AS138" s="292"/>
      <c r="AT138" s="292"/>
      <c r="AU138" s="292"/>
      <c r="AV138" s="292"/>
      <c r="AW138" s="292"/>
      <c r="AX138" s="292"/>
      <c r="AY138" s="180"/>
      <c r="AZ138" s="292"/>
      <c r="BA138" s="189"/>
      <c r="BN138" s="292"/>
    </row>
    <row r="139" spans="1:66" ht="75.75" hidden="1" customHeight="1">
      <c r="A139" s="172"/>
      <c r="B139" s="178"/>
      <c r="C139" s="292"/>
      <c r="D139" s="292"/>
      <c r="E139" s="292"/>
      <c r="F139" s="292"/>
      <c r="G139" s="456"/>
      <c r="H139" s="53"/>
      <c r="I139" s="53"/>
      <c r="J139" s="53"/>
      <c r="K139" s="53"/>
      <c r="L139" s="312"/>
      <c r="M139" s="312"/>
      <c r="N139" s="292"/>
      <c r="O139" s="292"/>
      <c r="P139" s="292"/>
      <c r="Q139" s="292"/>
      <c r="R139" s="292"/>
      <c r="S139" s="292"/>
      <c r="T139" s="292"/>
      <c r="U139" s="292"/>
      <c r="V139" s="292"/>
      <c r="W139" s="292"/>
      <c r="X139" s="292"/>
      <c r="Y139" s="292"/>
      <c r="Z139" s="292"/>
      <c r="AA139" s="292"/>
      <c r="AB139" s="292"/>
      <c r="AC139" s="292"/>
      <c r="AD139" s="292"/>
      <c r="AE139" s="292"/>
      <c r="AF139" s="292"/>
      <c r="AG139" s="292"/>
      <c r="AH139" s="292"/>
      <c r="AI139" s="292"/>
      <c r="AJ139" s="292"/>
      <c r="AK139" s="292"/>
      <c r="AL139" s="292"/>
      <c r="AM139" s="292"/>
      <c r="AN139" s="292"/>
      <c r="AO139" s="292"/>
      <c r="AQ139" s="292"/>
      <c r="AR139" s="292"/>
      <c r="AS139" s="292"/>
      <c r="AT139" s="292"/>
      <c r="AU139" s="292"/>
      <c r="AV139" s="292"/>
      <c r="AW139" s="292"/>
      <c r="AX139" s="292"/>
      <c r="AY139" s="180"/>
      <c r="AZ139" s="180"/>
      <c r="BA139" s="189"/>
      <c r="BN139" s="292"/>
    </row>
    <row r="140" spans="1:66" ht="72.75" hidden="1" customHeight="1">
      <c r="A140" s="172"/>
      <c r="B140" s="292"/>
      <c r="C140" s="292"/>
      <c r="D140" s="292"/>
      <c r="E140" s="292"/>
      <c r="F140" s="292"/>
      <c r="G140" s="456"/>
      <c r="H140" s="53"/>
      <c r="I140" s="53"/>
      <c r="J140" s="199"/>
      <c r="K140" s="53"/>
      <c r="L140" s="312"/>
      <c r="M140" s="312"/>
      <c r="N140" s="292"/>
      <c r="O140" s="292"/>
      <c r="P140" s="292"/>
      <c r="Q140" s="292"/>
      <c r="R140" s="292"/>
      <c r="S140" s="292"/>
      <c r="T140" s="292"/>
      <c r="U140" s="292"/>
      <c r="V140" s="292"/>
      <c r="W140" s="292"/>
      <c r="X140" s="292"/>
      <c r="Y140" s="292"/>
      <c r="Z140" s="292"/>
      <c r="AA140" s="292"/>
      <c r="AB140" s="292"/>
      <c r="AC140" s="292"/>
      <c r="AD140" s="292"/>
      <c r="AE140" s="292"/>
      <c r="AF140" s="292"/>
      <c r="AG140" s="292"/>
      <c r="AH140" s="292"/>
      <c r="AI140" s="292"/>
      <c r="AJ140" s="292"/>
      <c r="AK140" s="292"/>
      <c r="AL140" s="292"/>
      <c r="AM140" s="292"/>
      <c r="AN140" s="292"/>
      <c r="AO140" s="292"/>
      <c r="AQ140" s="292"/>
      <c r="AR140" s="292"/>
      <c r="AS140" s="292"/>
      <c r="AT140" s="292"/>
      <c r="AU140" s="292"/>
      <c r="AV140" s="292"/>
      <c r="AW140" s="292"/>
      <c r="AX140" s="292"/>
      <c r="AY140" s="180"/>
      <c r="AZ140" s="180"/>
      <c r="BA140" s="189"/>
      <c r="BN140" s="292"/>
    </row>
    <row r="141" spans="1:66" ht="72" hidden="1" customHeight="1">
      <c r="A141" s="172"/>
      <c r="B141" s="178"/>
      <c r="C141" s="292"/>
      <c r="D141" s="292"/>
      <c r="E141" s="292"/>
      <c r="F141" s="292"/>
      <c r="G141" s="456"/>
      <c r="H141" s="53"/>
      <c r="I141" s="53"/>
      <c r="J141" s="53"/>
      <c r="K141" s="53"/>
      <c r="L141" s="312"/>
      <c r="M141" s="312"/>
      <c r="N141" s="292"/>
      <c r="O141" s="292"/>
      <c r="P141" s="292"/>
      <c r="Q141" s="292"/>
      <c r="R141" s="292"/>
      <c r="S141" s="292"/>
      <c r="T141" s="292"/>
      <c r="U141" s="292"/>
      <c r="V141" s="292"/>
      <c r="W141" s="292"/>
      <c r="X141" s="292"/>
      <c r="Y141" s="292"/>
      <c r="Z141" s="292"/>
      <c r="AA141" s="292"/>
      <c r="AB141" s="292"/>
      <c r="AC141" s="292"/>
      <c r="AD141" s="292"/>
      <c r="AE141" s="292"/>
      <c r="AF141" s="292"/>
      <c r="AG141" s="292"/>
      <c r="AH141" s="292"/>
      <c r="AI141" s="292"/>
      <c r="AJ141" s="292"/>
      <c r="AK141" s="292"/>
      <c r="AL141" s="292"/>
      <c r="AM141" s="292"/>
      <c r="AN141" s="292"/>
      <c r="AO141" s="292"/>
      <c r="AQ141" s="292"/>
      <c r="AR141" s="292"/>
      <c r="AS141" s="292"/>
      <c r="AT141" s="292"/>
      <c r="AU141" s="292"/>
      <c r="AV141" s="292"/>
      <c r="AW141" s="292"/>
      <c r="AX141" s="292"/>
      <c r="AY141" s="180"/>
      <c r="AZ141" s="180"/>
      <c r="BA141" s="189"/>
      <c r="BN141" s="292"/>
    </row>
    <row r="142" spans="1:66" ht="75" hidden="1" customHeight="1">
      <c r="A142" s="172"/>
      <c r="B142" s="292"/>
      <c r="C142" s="932"/>
      <c r="D142" s="292"/>
      <c r="E142" s="292"/>
      <c r="F142" s="292"/>
      <c r="G142" s="456"/>
      <c r="H142" s="53"/>
      <c r="I142" s="53"/>
      <c r="J142" s="199"/>
      <c r="K142" s="53"/>
      <c r="L142" s="312"/>
      <c r="M142" s="312"/>
      <c r="N142" s="292"/>
      <c r="O142" s="292"/>
      <c r="P142" s="292"/>
      <c r="Q142" s="292"/>
      <c r="R142" s="292"/>
      <c r="S142" s="292"/>
      <c r="T142" s="292"/>
      <c r="U142" s="292"/>
      <c r="V142" s="292"/>
      <c r="W142" s="292"/>
      <c r="X142" s="292"/>
      <c r="Y142" s="292"/>
      <c r="Z142" s="292"/>
      <c r="AA142" s="292"/>
      <c r="AB142" s="292"/>
      <c r="AC142" s="292"/>
      <c r="AD142" s="292"/>
      <c r="AE142" s="292"/>
      <c r="AF142" s="292"/>
      <c r="AG142" s="292"/>
      <c r="AH142" s="292"/>
      <c r="AI142" s="292"/>
      <c r="AJ142" s="292"/>
      <c r="AK142" s="292"/>
      <c r="AL142" s="292"/>
      <c r="AM142" s="292"/>
      <c r="AN142" s="292"/>
      <c r="AO142" s="292"/>
      <c r="AQ142" s="292"/>
      <c r="AR142" s="292"/>
      <c r="AS142" s="292"/>
      <c r="AT142" s="292"/>
      <c r="AU142" s="292"/>
      <c r="AV142" s="292"/>
      <c r="AW142" s="292"/>
      <c r="AX142" s="292"/>
      <c r="AY142" s="180"/>
      <c r="AZ142" s="180"/>
      <c r="BA142" s="189"/>
      <c r="BN142" s="292"/>
    </row>
    <row r="143" spans="1:66" ht="76.5" hidden="1" customHeight="1">
      <c r="A143" s="172"/>
      <c r="B143" s="178"/>
      <c r="C143" s="932"/>
      <c r="D143" s="292"/>
      <c r="E143" s="292"/>
      <c r="F143" s="292"/>
      <c r="G143" s="456"/>
      <c r="H143" s="53"/>
      <c r="I143" s="53"/>
      <c r="J143" s="53"/>
      <c r="K143" s="53"/>
      <c r="L143" s="312"/>
      <c r="M143" s="312"/>
      <c r="N143" s="292"/>
      <c r="O143" s="292"/>
      <c r="P143" s="292"/>
      <c r="Q143" s="292"/>
      <c r="R143" s="292"/>
      <c r="S143" s="292"/>
      <c r="T143" s="292"/>
      <c r="U143" s="292"/>
      <c r="V143" s="292"/>
      <c r="W143" s="292"/>
      <c r="X143" s="292"/>
      <c r="Y143" s="292"/>
      <c r="Z143" s="292"/>
      <c r="AA143" s="292"/>
      <c r="AB143" s="292"/>
      <c r="AC143" s="292"/>
      <c r="AD143" s="292"/>
      <c r="AE143" s="292"/>
      <c r="AF143" s="292"/>
      <c r="AG143" s="292"/>
      <c r="AH143" s="292"/>
      <c r="AI143" s="292"/>
      <c r="AJ143" s="292"/>
      <c r="AK143" s="292"/>
      <c r="AL143" s="292"/>
      <c r="AM143" s="292"/>
      <c r="AN143" s="292"/>
      <c r="AO143" s="292"/>
      <c r="AQ143" s="292"/>
      <c r="AR143" s="292"/>
      <c r="AS143" s="292"/>
      <c r="AT143" s="292"/>
      <c r="AU143" s="292"/>
      <c r="AV143" s="292"/>
      <c r="AW143" s="292"/>
      <c r="AX143" s="292"/>
      <c r="AY143" s="180"/>
      <c r="AZ143" s="180"/>
      <c r="BA143" s="189"/>
      <c r="BN143" s="292"/>
    </row>
    <row r="144" spans="1:66" ht="79.5" hidden="1" customHeight="1">
      <c r="A144" s="172"/>
      <c r="B144" s="292"/>
      <c r="C144" s="292"/>
      <c r="D144" s="292"/>
      <c r="E144" s="292"/>
      <c r="F144" s="292"/>
      <c r="G144" s="456"/>
      <c r="H144" s="53"/>
      <c r="I144" s="53"/>
      <c r="J144" s="53"/>
      <c r="K144" s="53"/>
      <c r="L144" s="312"/>
      <c r="M144" s="312"/>
      <c r="N144" s="292"/>
      <c r="O144" s="292"/>
      <c r="P144" s="292"/>
      <c r="Q144" s="292"/>
      <c r="R144" s="292"/>
      <c r="S144" s="292"/>
      <c r="T144" s="292"/>
      <c r="U144" s="292"/>
      <c r="V144" s="292"/>
      <c r="W144" s="292"/>
      <c r="X144" s="292"/>
      <c r="Y144" s="292"/>
      <c r="Z144" s="292"/>
      <c r="AA144" s="292"/>
      <c r="AB144" s="292"/>
      <c r="AC144" s="292"/>
      <c r="AD144" s="292"/>
      <c r="AE144" s="292"/>
      <c r="AF144" s="292"/>
      <c r="AG144" s="292"/>
      <c r="AH144" s="292"/>
      <c r="AI144" s="292"/>
      <c r="AJ144" s="292"/>
      <c r="AK144" s="292"/>
      <c r="AL144" s="292"/>
      <c r="AM144" s="292"/>
      <c r="AN144" s="292"/>
      <c r="AO144" s="292"/>
      <c r="AQ144" s="292"/>
      <c r="AR144" s="292"/>
      <c r="AS144" s="292"/>
      <c r="AT144" s="292"/>
      <c r="AU144" s="292"/>
      <c r="AV144" s="292"/>
      <c r="AW144" s="292"/>
      <c r="AX144" s="292"/>
      <c r="AY144" s="180"/>
      <c r="AZ144" s="180"/>
      <c r="BA144" s="189"/>
      <c r="BN144" s="292"/>
    </row>
    <row r="145" spans="1:66" s="58" customFormat="1" ht="16.5" hidden="1">
      <c r="A145" s="51"/>
      <c r="B145" s="178"/>
      <c r="C145" s="52"/>
      <c r="D145" s="54"/>
      <c r="E145" s="52"/>
      <c r="F145" s="52"/>
      <c r="G145" s="456"/>
      <c r="H145" s="53"/>
      <c r="I145" s="53"/>
      <c r="J145" s="53"/>
      <c r="K145" s="53"/>
      <c r="L145" s="52"/>
      <c r="M145" s="51"/>
      <c r="N145" s="52"/>
      <c r="O145" s="52"/>
      <c r="P145" s="52"/>
      <c r="Q145" s="52"/>
      <c r="R145" s="52"/>
      <c r="S145" s="52"/>
      <c r="T145" s="52"/>
      <c r="U145" s="52"/>
      <c r="V145" s="52"/>
      <c r="W145" s="52"/>
      <c r="X145" s="52"/>
      <c r="Y145" s="52"/>
      <c r="Z145" s="52"/>
      <c r="AA145" s="52"/>
      <c r="AB145" s="52"/>
      <c r="AC145" s="52"/>
      <c r="AD145" s="52"/>
      <c r="AE145" s="54"/>
      <c r="AF145" s="52"/>
      <c r="AG145" s="52"/>
      <c r="AH145" s="52"/>
      <c r="AI145" s="52"/>
      <c r="AJ145" s="52"/>
      <c r="AK145" s="52"/>
      <c r="AL145" s="60"/>
      <c r="AM145" s="52"/>
      <c r="AN145" s="52"/>
      <c r="AO145" s="55"/>
      <c r="AP145" s="55"/>
      <c r="AQ145" s="56"/>
      <c r="AR145" s="57"/>
      <c r="AZ145" s="54"/>
    </row>
    <row r="146" spans="1:66" s="58" customFormat="1" ht="323.25" hidden="1" customHeight="1">
      <c r="A146" s="51"/>
      <c r="B146" s="292"/>
      <c r="C146" s="52"/>
      <c r="D146" s="54"/>
      <c r="E146" s="52"/>
      <c r="F146" s="52"/>
      <c r="G146" s="456"/>
      <c r="H146" s="53"/>
      <c r="I146" s="53"/>
      <c r="J146" s="53"/>
      <c r="K146" s="53"/>
      <c r="L146" s="51"/>
      <c r="M146" s="51"/>
      <c r="N146" s="52"/>
      <c r="O146" s="292"/>
      <c r="P146" s="52"/>
      <c r="Q146" s="52"/>
      <c r="R146" s="52"/>
      <c r="S146" s="52"/>
      <c r="T146" s="52"/>
      <c r="U146" s="52"/>
      <c r="V146" s="59"/>
      <c r="W146" s="52"/>
      <c r="X146" s="52"/>
      <c r="Y146" s="52"/>
      <c r="Z146" s="52"/>
      <c r="AA146" s="52"/>
      <c r="AB146" s="52"/>
      <c r="AC146" s="52"/>
      <c r="AD146" s="52"/>
      <c r="AE146" s="54"/>
      <c r="AF146" s="52"/>
      <c r="AG146" s="52"/>
      <c r="AH146" s="52"/>
      <c r="AI146" s="52"/>
      <c r="AJ146" s="52"/>
      <c r="AK146" s="52"/>
      <c r="AL146" s="60"/>
      <c r="AM146" s="52"/>
      <c r="AN146" s="52"/>
      <c r="AO146" s="55"/>
      <c r="AP146" s="55"/>
      <c r="AQ146" s="61"/>
      <c r="AR146" s="52"/>
      <c r="AZ146" s="54"/>
    </row>
    <row r="147" spans="1:66" s="58" customFormat="1" ht="132.75" hidden="1" customHeight="1">
      <c r="A147" s="51"/>
      <c r="B147" s="52"/>
      <c r="C147" s="52"/>
      <c r="D147" s="54"/>
      <c r="E147" s="52"/>
      <c r="F147" s="52"/>
      <c r="G147" s="456"/>
      <c r="H147" s="53"/>
      <c r="I147" s="53"/>
      <c r="J147" s="53"/>
      <c r="K147" s="53"/>
      <c r="L147" s="51"/>
      <c r="M147" s="51"/>
      <c r="N147" s="52"/>
      <c r="O147" s="292"/>
      <c r="P147" s="52"/>
      <c r="Q147" s="52"/>
      <c r="R147" s="52"/>
      <c r="S147" s="52"/>
      <c r="T147" s="52"/>
      <c r="U147" s="52"/>
      <c r="V147" s="52"/>
      <c r="W147" s="52"/>
      <c r="X147" s="52"/>
      <c r="Y147" s="52"/>
      <c r="Z147" s="52"/>
      <c r="AA147" s="52"/>
      <c r="AB147" s="52"/>
      <c r="AC147" s="52"/>
      <c r="AD147" s="52"/>
      <c r="AE147" s="54"/>
      <c r="AF147" s="52"/>
      <c r="AG147" s="52"/>
      <c r="AH147" s="52"/>
      <c r="AI147" s="52"/>
      <c r="AJ147" s="52"/>
      <c r="AK147" s="52"/>
      <c r="AL147" s="60"/>
      <c r="AM147" s="52"/>
      <c r="AN147" s="52"/>
      <c r="AO147" s="55"/>
      <c r="AP147" s="55"/>
      <c r="AQ147" s="61"/>
      <c r="AR147" s="61"/>
      <c r="AZ147" s="54"/>
    </row>
    <row r="148" spans="1:66" s="151" customFormat="1" ht="41.25" hidden="1" customHeight="1">
      <c r="A148" s="150"/>
      <c r="B148" s="293" t="s">
        <v>463</v>
      </c>
      <c r="C148" s="293" t="s">
        <v>1452</v>
      </c>
      <c r="D148" s="293"/>
      <c r="E148" s="293"/>
      <c r="F148" s="293" t="s">
        <v>1390</v>
      </c>
      <c r="G148" s="251">
        <f>SUM(G149:G152)</f>
        <v>0</v>
      </c>
      <c r="H148" s="269">
        <f>SUM(H149:H152)</f>
        <v>0</v>
      </c>
      <c r="I148" s="269">
        <f>SUM(I149:I152)</f>
        <v>0</v>
      </c>
      <c r="J148" s="269">
        <f>SUM(J149:J152)</f>
        <v>0</v>
      </c>
      <c r="K148" s="269">
        <f>SUM(K149:K152)</f>
        <v>0</v>
      </c>
      <c r="L148" s="293"/>
      <c r="M148" s="293"/>
      <c r="N148" s="293"/>
      <c r="O148" s="293"/>
      <c r="P148" s="293"/>
      <c r="Q148" s="293"/>
      <c r="R148" s="293"/>
      <c r="S148" s="293"/>
      <c r="T148" s="293">
        <f>COUNTIF(T149:T152,"x")</f>
        <v>0</v>
      </c>
      <c r="U148" s="293"/>
      <c r="V148" s="293"/>
      <c r="W148" s="293"/>
      <c r="X148" s="293">
        <f>COUNTIF(X149:X152,"x")</f>
        <v>0</v>
      </c>
      <c r="Y148" s="293">
        <f>COUNTIF(Y149:Y152,"x")</f>
        <v>0</v>
      </c>
      <c r="Z148" s="293">
        <f>COUNTIF(Z149:Z152,"x")</f>
        <v>0</v>
      </c>
      <c r="AA148" s="293"/>
      <c r="AB148" s="293"/>
      <c r="AC148" s="293"/>
      <c r="AD148" s="293"/>
      <c r="AE148" s="293"/>
      <c r="AF148" s="293"/>
      <c r="AG148" s="293"/>
      <c r="AH148" s="293"/>
      <c r="AI148" s="293"/>
      <c r="AJ148" s="293"/>
      <c r="AK148" s="293"/>
      <c r="AL148" s="293"/>
      <c r="AM148" s="293" t="s">
        <v>57</v>
      </c>
      <c r="AN148" s="293"/>
      <c r="AO148" s="293"/>
      <c r="AQ148" s="293"/>
      <c r="AR148" s="293"/>
      <c r="AS148" s="293"/>
      <c r="AT148" s="293"/>
      <c r="AU148" s="292"/>
      <c r="AV148" s="292"/>
      <c r="AW148" s="292"/>
      <c r="AX148" s="292"/>
      <c r="AY148" s="180"/>
      <c r="AZ148" s="180"/>
      <c r="BA148" s="189"/>
      <c r="BN148" s="150"/>
    </row>
    <row r="149" spans="1:66" ht="72" hidden="1" customHeight="1">
      <c r="A149" s="172"/>
      <c r="B149" s="292"/>
      <c r="C149" s="292"/>
      <c r="D149" s="292"/>
      <c r="E149" s="292"/>
      <c r="F149" s="292"/>
      <c r="G149" s="456"/>
      <c r="H149" s="53"/>
      <c r="I149" s="53"/>
      <c r="J149" s="53"/>
      <c r="K149" s="53"/>
      <c r="L149" s="312"/>
      <c r="M149" s="312"/>
      <c r="N149" s="292"/>
      <c r="O149" s="178"/>
      <c r="P149" s="292"/>
      <c r="Q149" s="292"/>
      <c r="R149" s="292"/>
      <c r="S149" s="292"/>
      <c r="T149" s="292"/>
      <c r="U149" s="292"/>
      <c r="V149" s="190"/>
      <c r="W149" s="292"/>
      <c r="X149" s="292"/>
      <c r="Y149" s="292"/>
      <c r="Z149" s="292"/>
      <c r="AA149" s="292"/>
      <c r="AB149" s="292"/>
      <c r="AC149" s="292"/>
      <c r="AD149" s="292"/>
      <c r="AE149" s="292"/>
      <c r="AF149" s="292"/>
      <c r="AG149" s="292"/>
      <c r="AH149" s="292"/>
      <c r="AI149" s="292"/>
      <c r="AJ149" s="292"/>
      <c r="AK149" s="292"/>
      <c r="AL149" s="292"/>
      <c r="AM149" s="292"/>
      <c r="AN149" s="292"/>
      <c r="AO149" s="292"/>
      <c r="AQ149" s="292"/>
      <c r="AR149" s="292"/>
      <c r="AS149" s="292"/>
      <c r="AT149" s="292"/>
      <c r="AU149" s="292"/>
      <c r="AV149" s="292"/>
      <c r="AW149" s="292"/>
      <c r="AX149" s="292"/>
      <c r="AY149" s="180"/>
      <c r="AZ149" s="180"/>
      <c r="BA149" s="189"/>
      <c r="BN149" s="292"/>
    </row>
    <row r="150" spans="1:66" ht="68.25" hidden="1" customHeight="1">
      <c r="A150" s="172"/>
      <c r="B150" s="292"/>
      <c r="C150" s="292"/>
      <c r="D150" s="292"/>
      <c r="E150" s="292"/>
      <c r="F150" s="292"/>
      <c r="G150" s="456"/>
      <c r="H150" s="53"/>
      <c r="I150" s="53"/>
      <c r="J150" s="53"/>
      <c r="K150" s="53"/>
      <c r="L150" s="312"/>
      <c r="M150" s="312"/>
      <c r="N150" s="292"/>
      <c r="O150" s="178"/>
      <c r="P150" s="292"/>
      <c r="Q150" s="292"/>
      <c r="R150" s="292"/>
      <c r="S150" s="292"/>
      <c r="T150" s="292"/>
      <c r="U150" s="292"/>
      <c r="V150" s="190"/>
      <c r="W150" s="292"/>
      <c r="X150" s="292"/>
      <c r="Y150" s="292"/>
      <c r="Z150" s="292"/>
      <c r="AA150" s="292"/>
      <c r="AB150" s="292"/>
      <c r="AC150" s="292"/>
      <c r="AD150" s="292"/>
      <c r="AE150" s="292"/>
      <c r="AF150" s="292"/>
      <c r="AG150" s="292"/>
      <c r="AH150" s="292"/>
      <c r="AI150" s="292"/>
      <c r="AJ150" s="292"/>
      <c r="AK150" s="292"/>
      <c r="AL150" s="292"/>
      <c r="AM150" s="292"/>
      <c r="AN150" s="292"/>
      <c r="AO150" s="292"/>
      <c r="AQ150" s="292"/>
      <c r="AR150" s="292"/>
      <c r="AS150" s="292"/>
      <c r="AT150" s="292"/>
      <c r="AU150" s="292"/>
      <c r="AV150" s="292"/>
      <c r="AW150" s="292"/>
      <c r="AX150" s="292"/>
      <c r="AY150" s="180"/>
      <c r="AZ150" s="180"/>
      <c r="BA150" s="189"/>
      <c r="BN150" s="292"/>
    </row>
    <row r="151" spans="1:66" ht="80.25" hidden="1" customHeight="1">
      <c r="A151" s="172"/>
      <c r="B151" s="292"/>
      <c r="C151" s="292"/>
      <c r="D151" s="292"/>
      <c r="E151" s="292"/>
      <c r="F151" s="292"/>
      <c r="G151" s="456"/>
      <c r="H151" s="53"/>
      <c r="I151" s="53"/>
      <c r="J151" s="53"/>
      <c r="K151" s="53"/>
      <c r="L151" s="312"/>
      <c r="M151" s="312"/>
      <c r="N151" s="292"/>
      <c r="O151" s="292"/>
      <c r="P151" s="292"/>
      <c r="Q151" s="292"/>
      <c r="R151" s="292"/>
      <c r="S151" s="292"/>
      <c r="T151" s="292"/>
      <c r="U151" s="292"/>
      <c r="V151" s="292"/>
      <c r="W151" s="292"/>
      <c r="X151" s="292"/>
      <c r="Y151" s="292"/>
      <c r="Z151" s="292"/>
      <c r="AA151" s="292"/>
      <c r="AB151" s="292"/>
      <c r="AC151" s="292"/>
      <c r="AD151" s="292"/>
      <c r="AE151" s="292"/>
      <c r="AF151" s="292"/>
      <c r="AG151" s="292"/>
      <c r="AH151" s="292"/>
      <c r="AI151" s="292"/>
      <c r="AJ151" s="292"/>
      <c r="AK151" s="292"/>
      <c r="AL151" s="292"/>
      <c r="AM151" s="292"/>
      <c r="AN151" s="292"/>
      <c r="AO151" s="292"/>
      <c r="AQ151" s="292"/>
      <c r="AR151" s="292"/>
      <c r="AS151" s="292"/>
      <c r="AT151" s="292"/>
      <c r="AU151" s="292"/>
      <c r="AV151" s="292"/>
      <c r="AW151" s="292"/>
      <c r="AX151" s="292"/>
      <c r="AY151" s="180"/>
      <c r="AZ151" s="180"/>
      <c r="BA151" s="189"/>
      <c r="BN151" s="292"/>
    </row>
    <row r="152" spans="1:66" ht="70.5" hidden="1" customHeight="1">
      <c r="A152" s="172"/>
      <c r="B152" s="292"/>
      <c r="C152" s="292"/>
      <c r="D152" s="292"/>
      <c r="E152" s="292"/>
      <c r="F152" s="292"/>
      <c r="G152" s="456"/>
      <c r="H152" s="53"/>
      <c r="I152" s="53"/>
      <c r="J152" s="199"/>
      <c r="K152" s="53"/>
      <c r="L152" s="312"/>
      <c r="M152" s="312"/>
      <c r="N152" s="292"/>
      <c r="O152" s="178"/>
      <c r="P152" s="292"/>
      <c r="Q152" s="292"/>
      <c r="R152" s="292"/>
      <c r="S152" s="292"/>
      <c r="T152" s="292"/>
      <c r="U152" s="292"/>
      <c r="V152" s="190"/>
      <c r="W152" s="292"/>
      <c r="X152" s="292"/>
      <c r="Y152" s="292"/>
      <c r="Z152" s="292"/>
      <c r="AA152" s="292"/>
      <c r="AB152" s="292"/>
      <c r="AC152" s="292"/>
      <c r="AD152" s="292"/>
      <c r="AE152" s="292"/>
      <c r="AF152" s="292"/>
      <c r="AG152" s="292"/>
      <c r="AH152" s="292"/>
      <c r="AI152" s="292"/>
      <c r="AJ152" s="292"/>
      <c r="AK152" s="292"/>
      <c r="AL152" s="292"/>
      <c r="AM152" s="292"/>
      <c r="AN152" s="292"/>
      <c r="AO152" s="292"/>
      <c r="AQ152" s="292"/>
      <c r="AR152" s="292"/>
      <c r="AS152" s="292"/>
      <c r="AT152" s="292"/>
      <c r="AU152" s="292"/>
      <c r="AV152" s="292"/>
      <c r="AW152" s="292"/>
      <c r="AX152" s="292"/>
      <c r="AY152" s="180"/>
      <c r="AZ152" s="180"/>
      <c r="BA152" s="189"/>
      <c r="BN152" s="292"/>
    </row>
    <row r="153" spans="1:66" s="151" customFormat="1" ht="33.75" customHeight="1">
      <c r="A153" s="150"/>
      <c r="B153" s="293">
        <v>2</v>
      </c>
      <c r="C153" s="293" t="s">
        <v>495</v>
      </c>
      <c r="D153" s="293"/>
      <c r="E153" s="293"/>
      <c r="F153" s="293" t="s">
        <v>1392</v>
      </c>
      <c r="G153" s="251">
        <f>+G154+G156</f>
        <v>2</v>
      </c>
      <c r="H153" s="291">
        <f>+H154+H156</f>
        <v>221</v>
      </c>
      <c r="I153" s="291">
        <f>+I154+I156</f>
        <v>221</v>
      </c>
      <c r="J153" s="291">
        <f>+J154+J156</f>
        <v>124.74</v>
      </c>
      <c r="K153" s="291">
        <f>+K154+K156</f>
        <v>124.74</v>
      </c>
      <c r="L153" s="170"/>
      <c r="M153" s="170"/>
      <c r="N153" s="170"/>
      <c r="O153" s="170"/>
      <c r="P153" s="170"/>
      <c r="Q153" s="170"/>
      <c r="R153" s="170"/>
      <c r="S153" s="170"/>
      <c r="T153" s="293"/>
      <c r="U153" s="202"/>
      <c r="V153" s="202"/>
      <c r="W153" s="202"/>
      <c r="X153" s="171">
        <f ca="1">COUNTIF(X154:X259,"x")</f>
        <v>6</v>
      </c>
      <c r="Y153" s="171">
        <f ca="1">COUNTIF(Y154:Y259,"x")</f>
        <v>5</v>
      </c>
      <c r="Z153" s="171">
        <f ca="1">COUNTIF(Z154:Z259,"x")</f>
        <v>3</v>
      </c>
      <c r="AA153" s="170"/>
      <c r="AB153" s="170"/>
      <c r="AC153" s="170"/>
      <c r="AD153" s="170"/>
      <c r="AE153" s="170"/>
      <c r="AF153" s="170"/>
      <c r="AG153" s="170"/>
      <c r="AH153" s="150"/>
      <c r="AI153" s="150"/>
      <c r="AJ153" s="165"/>
      <c r="AK153" s="165"/>
      <c r="AL153" s="165"/>
      <c r="AM153" s="165"/>
      <c r="AN153" s="150"/>
      <c r="AO153" s="172"/>
      <c r="AQ153" s="172"/>
      <c r="AR153" s="172"/>
      <c r="AS153" s="172"/>
      <c r="AT153" s="172"/>
      <c r="AU153" s="172"/>
      <c r="AV153" s="172"/>
      <c r="AW153" s="172"/>
      <c r="AX153" s="172"/>
      <c r="AY153" s="173"/>
      <c r="AZ153" s="173"/>
      <c r="BA153" s="176"/>
      <c r="BN153" s="150"/>
    </row>
    <row r="154" spans="1:66" s="151" customFormat="1" ht="32.25" hidden="1" customHeight="1">
      <c r="A154" s="150"/>
      <c r="B154" s="293" t="s">
        <v>496</v>
      </c>
      <c r="C154" s="293" t="s">
        <v>497</v>
      </c>
      <c r="D154" s="293"/>
      <c r="E154" s="293"/>
      <c r="F154" s="293" t="s">
        <v>1391</v>
      </c>
      <c r="G154" s="251">
        <f>+G155</f>
        <v>0</v>
      </c>
      <c r="H154" s="291">
        <f>+H155</f>
        <v>0</v>
      </c>
      <c r="I154" s="291">
        <f>+I155</f>
        <v>0</v>
      </c>
      <c r="J154" s="291">
        <f>+J155</f>
        <v>0</v>
      </c>
      <c r="K154" s="291">
        <f>+K155</f>
        <v>0</v>
      </c>
      <c r="L154" s="293"/>
      <c r="M154" s="293"/>
      <c r="N154" s="293"/>
      <c r="O154" s="293"/>
      <c r="P154" s="293"/>
      <c r="Q154" s="293"/>
      <c r="R154" s="293"/>
      <c r="S154" s="293"/>
      <c r="T154" s="293"/>
      <c r="U154" s="293"/>
      <c r="V154" s="293"/>
      <c r="W154" s="293"/>
      <c r="X154" s="293"/>
      <c r="Y154" s="293">
        <v>1</v>
      </c>
      <c r="Z154" s="293"/>
      <c r="AA154" s="293"/>
      <c r="AB154" s="293"/>
      <c r="AC154" s="293"/>
      <c r="AD154" s="293"/>
      <c r="AE154" s="293"/>
      <c r="AF154" s="293"/>
      <c r="AG154" s="293"/>
      <c r="AH154" s="293"/>
      <c r="AI154" s="293"/>
      <c r="AJ154" s="293"/>
      <c r="AK154" s="293"/>
      <c r="AL154" s="293"/>
      <c r="AM154" s="293"/>
      <c r="AN154" s="293"/>
      <c r="AO154" s="293"/>
      <c r="AQ154" s="293"/>
      <c r="AR154" s="293"/>
      <c r="AS154" s="293"/>
      <c r="AT154" s="293"/>
      <c r="AU154" s="292"/>
      <c r="AV154" s="293"/>
      <c r="AW154" s="292"/>
      <c r="AX154" s="293"/>
      <c r="AY154" s="460"/>
      <c r="AZ154" s="460"/>
      <c r="BA154" s="152"/>
      <c r="BN154" s="150"/>
    </row>
    <row r="155" spans="1:66" ht="16.5" hidden="1">
      <c r="A155" s="172"/>
      <c r="B155" s="292"/>
      <c r="C155" s="292"/>
      <c r="D155" s="292"/>
      <c r="E155" s="292"/>
      <c r="F155" s="292"/>
      <c r="G155" s="456"/>
      <c r="H155" s="53"/>
      <c r="I155" s="53"/>
      <c r="J155" s="199"/>
      <c r="K155" s="199"/>
      <c r="L155" s="312"/>
      <c r="M155" s="312"/>
      <c r="N155" s="292"/>
      <c r="O155" s="178"/>
      <c r="P155" s="199"/>
      <c r="Q155" s="292"/>
      <c r="R155" s="227"/>
      <c r="S155" s="292"/>
      <c r="T155" s="292"/>
      <c r="U155" s="292"/>
      <c r="V155" s="190"/>
      <c r="W155" s="292"/>
      <c r="X155" s="292"/>
      <c r="Y155" s="292"/>
      <c r="Z155" s="292"/>
      <c r="AA155" s="292"/>
      <c r="AB155" s="292"/>
      <c r="AC155" s="292"/>
      <c r="AD155" s="292"/>
      <c r="AE155" s="292"/>
      <c r="AF155" s="292"/>
      <c r="AG155" s="292"/>
      <c r="AH155" s="292"/>
      <c r="AI155" s="292"/>
      <c r="AJ155" s="292"/>
      <c r="AK155" s="292"/>
      <c r="AL155" s="292"/>
      <c r="AM155" s="292"/>
      <c r="AN155" s="292"/>
      <c r="AO155" s="293"/>
      <c r="AQ155" s="292"/>
      <c r="AR155" s="292"/>
      <c r="AS155" s="292"/>
      <c r="AT155" s="292"/>
      <c r="AU155" s="292"/>
      <c r="AV155" s="292"/>
      <c r="AW155" s="292"/>
      <c r="AX155" s="292"/>
      <c r="AY155" s="180"/>
      <c r="AZ155" s="180"/>
      <c r="BA155" s="189"/>
      <c r="BN155" s="292"/>
    </row>
    <row r="156" spans="1:66" ht="42.75" customHeight="1">
      <c r="A156" s="172"/>
      <c r="B156" s="293" t="s">
        <v>505</v>
      </c>
      <c r="C156" s="293" t="s">
        <v>506</v>
      </c>
      <c r="D156" s="293"/>
      <c r="E156" s="293"/>
      <c r="F156" s="293" t="s">
        <v>1392</v>
      </c>
      <c r="G156" s="251">
        <f>SUM(G157:G166)</f>
        <v>2</v>
      </c>
      <c r="H156" s="291">
        <f>SUM(H157:H166)</f>
        <v>221</v>
      </c>
      <c r="I156" s="291">
        <f>SUM(I157:I166)</f>
        <v>221</v>
      </c>
      <c r="J156" s="291">
        <f>SUM(J157:J166)</f>
        <v>124.74</v>
      </c>
      <c r="K156" s="291">
        <f>SUM(K157:K166)</f>
        <v>124.74</v>
      </c>
      <c r="L156" s="292"/>
      <c r="M156" s="178"/>
      <c r="N156" s="178"/>
      <c r="O156" s="178"/>
      <c r="P156" s="292"/>
      <c r="Q156" s="292"/>
      <c r="R156" s="292"/>
      <c r="S156" s="292"/>
      <c r="T156" s="293"/>
      <c r="U156" s="292"/>
      <c r="V156" s="190"/>
      <c r="W156" s="292"/>
      <c r="X156" s="171">
        <f ca="1">COUNTIF(X18:X259,"x")</f>
        <v>6</v>
      </c>
      <c r="Y156" s="171">
        <f ca="1">COUNTIF(Y18:Y259,"x")</f>
        <v>3</v>
      </c>
      <c r="Z156" s="171">
        <f ca="1">COUNTIF(Z18:Z259,"x")</f>
        <v>3</v>
      </c>
      <c r="AA156" s="292"/>
      <c r="AB156" s="292"/>
      <c r="AC156" s="292"/>
      <c r="AD156" s="292"/>
      <c r="AE156" s="292"/>
      <c r="AF156" s="292"/>
      <c r="AG156" s="292"/>
      <c r="AH156" s="292"/>
      <c r="AI156" s="292"/>
      <c r="AJ156" s="292"/>
      <c r="AK156" s="292"/>
      <c r="AL156" s="292"/>
      <c r="AM156" s="292" t="s">
        <v>57</v>
      </c>
      <c r="AN156" s="292"/>
      <c r="AO156" s="293"/>
      <c r="AQ156" s="292"/>
      <c r="AR156" s="292"/>
      <c r="AS156" s="292"/>
      <c r="AT156" s="292"/>
      <c r="AU156" s="292"/>
      <c r="AV156" s="292"/>
      <c r="AW156" s="292"/>
      <c r="AX156" s="292"/>
      <c r="AY156" s="180"/>
      <c r="AZ156" s="180"/>
      <c r="BA156" s="189"/>
      <c r="BN156" s="172"/>
    </row>
    <row r="157" spans="1:66" ht="16.5" hidden="1">
      <c r="A157" s="172"/>
      <c r="B157" s="292"/>
      <c r="C157" s="292"/>
      <c r="D157" s="292"/>
      <c r="E157" s="292"/>
      <c r="F157" s="292"/>
      <c r="G157" s="456"/>
      <c r="H157" s="53"/>
      <c r="I157" s="53"/>
      <c r="J157" s="53"/>
      <c r="K157" s="53"/>
      <c r="L157" s="312"/>
      <c r="M157" s="312"/>
      <c r="N157" s="292"/>
      <c r="O157" s="190"/>
      <c r="P157" s="292"/>
      <c r="Q157" s="292"/>
      <c r="R157" s="292"/>
      <c r="S157" s="292"/>
      <c r="T157" s="292"/>
      <c r="U157" s="292"/>
      <c r="V157" s="190"/>
      <c r="W157" s="292"/>
      <c r="X157" s="292"/>
      <c r="Y157" s="292"/>
      <c r="Z157" s="292"/>
      <c r="AA157" s="292"/>
      <c r="AB157" s="292"/>
      <c r="AC157" s="292"/>
      <c r="AD157" s="292"/>
      <c r="AE157" s="292"/>
      <c r="AF157" s="292"/>
      <c r="AG157" s="292"/>
      <c r="AH157" s="292"/>
      <c r="AI157" s="292"/>
      <c r="AJ157" s="292"/>
      <c r="AK157" s="292"/>
      <c r="AL157" s="292"/>
      <c r="AM157" s="292"/>
      <c r="AN157" s="293"/>
      <c r="AO157" s="293"/>
      <c r="AQ157" s="292"/>
      <c r="AR157" s="292"/>
      <c r="AS157" s="292"/>
      <c r="AT157" s="292"/>
      <c r="AU157" s="292"/>
      <c r="AV157" s="292"/>
      <c r="AW157" s="292"/>
      <c r="AX157" s="292"/>
      <c r="AY157" s="180"/>
      <c r="AZ157" s="292"/>
      <c r="BA157" s="189"/>
      <c r="BN157" s="292"/>
    </row>
    <row r="158" spans="1:66" ht="107.25" customHeight="1">
      <c r="A158" s="172">
        <f>+A15+1</f>
        <v>4</v>
      </c>
      <c r="B158" s="196" t="s">
        <v>514</v>
      </c>
      <c r="C158" s="932" t="s">
        <v>502</v>
      </c>
      <c r="D158" s="932" t="s">
        <v>1520</v>
      </c>
      <c r="E158" s="292" t="s">
        <v>1304</v>
      </c>
      <c r="F158" s="932" t="s">
        <v>1296</v>
      </c>
      <c r="G158" s="966">
        <v>2</v>
      </c>
      <c r="H158" s="961">
        <v>221</v>
      </c>
      <c r="I158" s="959">
        <f>+H158</f>
        <v>221</v>
      </c>
      <c r="J158" s="961">
        <v>124.74</v>
      </c>
      <c r="K158" s="959">
        <f>+J158</f>
        <v>124.74</v>
      </c>
      <c r="L158" s="292" t="s">
        <v>508</v>
      </c>
      <c r="M158" s="190">
        <v>34921</v>
      </c>
      <c r="N158" s="292"/>
      <c r="O158" s="292"/>
      <c r="P158" s="292"/>
      <c r="Q158" s="292"/>
      <c r="R158" s="292"/>
      <c r="S158" s="292"/>
      <c r="T158" s="932"/>
      <c r="U158" s="932"/>
      <c r="V158" s="932"/>
      <c r="W158" s="292" t="s">
        <v>77</v>
      </c>
      <c r="X158" s="292"/>
      <c r="Y158" s="292" t="s">
        <v>57</v>
      </c>
      <c r="Z158" s="292"/>
      <c r="AA158" s="292"/>
      <c r="AB158" s="292"/>
      <c r="AC158" s="292"/>
      <c r="AD158" s="292"/>
      <c r="AE158" s="292"/>
      <c r="AF158" s="292"/>
      <c r="AG158" s="292" t="s">
        <v>59</v>
      </c>
      <c r="AH158" s="292"/>
      <c r="AI158" s="292"/>
      <c r="AJ158" s="292"/>
      <c r="AK158" s="292"/>
      <c r="AL158" s="292"/>
      <c r="AM158" s="292" t="s">
        <v>57</v>
      </c>
      <c r="AN158" s="292" t="s">
        <v>509</v>
      </c>
      <c r="AO158" s="292" t="s">
        <v>510</v>
      </c>
      <c r="AQ158" s="292" t="s">
        <v>504</v>
      </c>
      <c r="AR158" s="292" t="s">
        <v>499</v>
      </c>
      <c r="AS158" s="292" t="s">
        <v>100</v>
      </c>
      <c r="AT158" s="292" t="s">
        <v>500</v>
      </c>
      <c r="AU158" s="292" t="s">
        <v>72</v>
      </c>
      <c r="AV158" s="292"/>
      <c r="AW158" s="292"/>
      <c r="AX158" s="292"/>
      <c r="AY158" s="180"/>
      <c r="AZ158" s="180" t="s">
        <v>1453</v>
      </c>
      <c r="BA158" s="189" t="s">
        <v>1216</v>
      </c>
      <c r="BN158" s="956" t="s">
        <v>1287</v>
      </c>
    </row>
    <row r="159" spans="1:66" ht="130.5" customHeight="1">
      <c r="A159" s="172">
        <f>+A31+1</f>
        <v>1</v>
      </c>
      <c r="B159" s="292" t="s">
        <v>516</v>
      </c>
      <c r="C159" s="932"/>
      <c r="D159" s="932"/>
      <c r="E159" s="292" t="s">
        <v>1303</v>
      </c>
      <c r="F159" s="932"/>
      <c r="G159" s="966"/>
      <c r="H159" s="961"/>
      <c r="I159" s="960"/>
      <c r="J159" s="961"/>
      <c r="K159" s="960"/>
      <c r="L159" s="292"/>
      <c r="M159" s="292"/>
      <c r="N159" s="292"/>
      <c r="O159" s="292"/>
      <c r="P159" s="292"/>
      <c r="Q159" s="292"/>
      <c r="R159" s="292"/>
      <c r="S159" s="292"/>
      <c r="T159" s="932"/>
      <c r="U159" s="932"/>
      <c r="V159" s="932"/>
      <c r="W159" s="292" t="s">
        <v>511</v>
      </c>
      <c r="X159" s="292"/>
      <c r="Y159" s="292" t="s">
        <v>57</v>
      </c>
      <c r="Z159" s="292"/>
      <c r="AA159" s="292"/>
      <c r="AB159" s="292"/>
      <c r="AC159" s="292"/>
      <c r="AD159" s="292"/>
      <c r="AE159" s="292"/>
      <c r="AF159" s="292"/>
      <c r="AG159" s="292" t="s">
        <v>512</v>
      </c>
      <c r="AH159" s="292"/>
      <c r="AI159" s="292"/>
      <c r="AJ159" s="292"/>
      <c r="AK159" s="292"/>
      <c r="AL159" s="292"/>
      <c r="AM159" s="292" t="s">
        <v>57</v>
      </c>
      <c r="AN159" s="292" t="s">
        <v>513</v>
      </c>
      <c r="AO159" s="292" t="s">
        <v>510</v>
      </c>
      <c r="AQ159" s="292" t="s">
        <v>504</v>
      </c>
      <c r="AR159" s="292" t="s">
        <v>499</v>
      </c>
      <c r="AS159" s="292" t="s">
        <v>100</v>
      </c>
      <c r="AT159" s="292" t="s">
        <v>500</v>
      </c>
      <c r="AU159" s="292" t="s">
        <v>72</v>
      </c>
      <c r="AV159" s="292"/>
      <c r="AW159" s="193"/>
      <c r="AX159" s="292"/>
      <c r="AY159" s="180"/>
      <c r="AZ159" s="180" t="s">
        <v>1453</v>
      </c>
      <c r="BA159" s="189" t="s">
        <v>1216</v>
      </c>
      <c r="BN159" s="958"/>
    </row>
    <row r="160" spans="1:66" ht="16.5" hidden="1">
      <c r="A160" s="172"/>
      <c r="B160" s="196"/>
      <c r="C160" s="292"/>
      <c r="D160" s="292"/>
      <c r="E160" s="292"/>
      <c r="F160" s="292"/>
      <c r="G160" s="456"/>
      <c r="H160" s="53"/>
      <c r="I160" s="53"/>
      <c r="J160" s="53"/>
      <c r="K160" s="53"/>
      <c r="L160" s="312"/>
      <c r="M160" s="312"/>
      <c r="N160" s="292"/>
      <c r="O160" s="292"/>
      <c r="P160" s="292"/>
      <c r="Q160" s="292"/>
      <c r="R160" s="292"/>
      <c r="S160" s="292"/>
      <c r="T160" s="292"/>
      <c r="U160" s="292"/>
      <c r="V160" s="292"/>
      <c r="W160" s="292"/>
      <c r="X160" s="292"/>
      <c r="Y160" s="292"/>
      <c r="Z160" s="292"/>
      <c r="AA160" s="292"/>
      <c r="AB160" s="292"/>
      <c r="AC160" s="292"/>
      <c r="AD160" s="292"/>
      <c r="AE160" s="292"/>
      <c r="AF160" s="292"/>
      <c r="AG160" s="292"/>
      <c r="AH160" s="292"/>
      <c r="AI160" s="292"/>
      <c r="AJ160" s="292"/>
      <c r="AK160" s="292"/>
      <c r="AL160" s="292"/>
      <c r="AM160" s="292"/>
      <c r="AN160" s="292"/>
      <c r="AO160" s="293"/>
      <c r="AQ160" s="292"/>
      <c r="AR160" s="292"/>
      <c r="AS160" s="292"/>
      <c r="AT160" s="292"/>
      <c r="AU160" s="292"/>
      <c r="AV160" s="292"/>
      <c r="AW160" s="292"/>
      <c r="AX160" s="292"/>
      <c r="AY160" s="180"/>
      <c r="AZ160" s="292"/>
      <c r="BA160" s="189"/>
      <c r="BN160" s="292"/>
    </row>
    <row r="161" spans="1:66" ht="16.5" hidden="1">
      <c r="A161" s="172"/>
      <c r="B161" s="292"/>
      <c r="C161" s="292"/>
      <c r="D161" s="292"/>
      <c r="E161" s="292"/>
      <c r="F161" s="178"/>
      <c r="G161" s="456"/>
      <c r="H161" s="53"/>
      <c r="I161" s="53"/>
      <c r="J161" s="53"/>
      <c r="K161" s="53"/>
      <c r="L161" s="312"/>
      <c r="M161" s="312"/>
      <c r="N161" s="292"/>
      <c r="O161" s="292"/>
      <c r="P161" s="292"/>
      <c r="Q161" s="292"/>
      <c r="R161" s="292"/>
      <c r="S161" s="292"/>
      <c r="T161" s="292"/>
      <c r="U161" s="292"/>
      <c r="V161" s="292"/>
      <c r="W161" s="292"/>
      <c r="X161" s="292"/>
      <c r="Y161" s="292"/>
      <c r="Z161" s="292"/>
      <c r="AA161" s="292"/>
      <c r="AB161" s="292"/>
      <c r="AC161" s="292"/>
      <c r="AD161" s="292"/>
      <c r="AE161" s="292"/>
      <c r="AF161" s="292"/>
      <c r="AG161" s="292"/>
      <c r="AH161" s="292"/>
      <c r="AI161" s="292"/>
      <c r="AJ161" s="292"/>
      <c r="AK161" s="292"/>
      <c r="AL161" s="292"/>
      <c r="AM161" s="292"/>
      <c r="AN161" s="292"/>
      <c r="AO161" s="293"/>
      <c r="AQ161" s="292"/>
      <c r="AR161" s="292"/>
      <c r="AS161" s="292"/>
      <c r="AT161" s="292"/>
      <c r="AU161" s="292"/>
      <c r="AV161" s="292"/>
      <c r="AW161" s="292"/>
      <c r="AX161" s="292"/>
      <c r="AY161" s="180"/>
      <c r="AZ161" s="180"/>
      <c r="BA161" s="189"/>
      <c r="BN161" s="292"/>
    </row>
    <row r="162" spans="1:66" ht="16.5" hidden="1">
      <c r="A162" s="172"/>
      <c r="B162" s="196"/>
      <c r="C162" s="292"/>
      <c r="D162" s="292"/>
      <c r="E162" s="292"/>
      <c r="F162" s="292"/>
      <c r="G162" s="456"/>
      <c r="H162" s="53"/>
      <c r="I162" s="53"/>
      <c r="J162" s="199"/>
      <c r="K162" s="53"/>
      <c r="L162" s="312"/>
      <c r="M162" s="312"/>
      <c r="N162" s="292"/>
      <c r="O162" s="190"/>
      <c r="P162" s="292"/>
      <c r="Q162" s="292"/>
      <c r="R162" s="292"/>
      <c r="S162" s="292"/>
      <c r="T162" s="292"/>
      <c r="U162" s="292"/>
      <c r="V162" s="190"/>
      <c r="W162" s="292"/>
      <c r="X162" s="292"/>
      <c r="Y162" s="292"/>
      <c r="Z162" s="292"/>
      <c r="AA162" s="292"/>
      <c r="AB162" s="292"/>
      <c r="AC162" s="292"/>
      <c r="AD162" s="292"/>
      <c r="AE162" s="292"/>
      <c r="AF162" s="292"/>
      <c r="AG162" s="292"/>
      <c r="AH162" s="292"/>
      <c r="AI162" s="292"/>
      <c r="AJ162" s="292"/>
      <c r="AK162" s="292"/>
      <c r="AL162" s="292"/>
      <c r="AM162" s="292"/>
      <c r="AN162" s="292"/>
      <c r="AO162" s="293"/>
      <c r="AQ162" s="292"/>
      <c r="AR162" s="292"/>
      <c r="AS162" s="292"/>
      <c r="AT162" s="292"/>
      <c r="AU162" s="292"/>
      <c r="AV162" s="292"/>
      <c r="AW162" s="292"/>
      <c r="AX162" s="292"/>
      <c r="AY162" s="180"/>
      <c r="AZ162" s="180"/>
      <c r="BA162" s="189"/>
      <c r="BK162" s="198"/>
      <c r="BL162" s="198"/>
      <c r="BM162" s="198"/>
      <c r="BN162" s="292"/>
    </row>
    <row r="163" spans="1:66" ht="178.5" hidden="1" customHeight="1">
      <c r="A163" s="172"/>
      <c r="B163" s="292"/>
      <c r="C163" s="292"/>
      <c r="D163" s="292"/>
      <c r="E163" s="292"/>
      <c r="F163" s="292"/>
      <c r="G163" s="456"/>
      <c r="H163" s="53"/>
      <c r="I163" s="53"/>
      <c r="J163" s="53"/>
      <c r="K163" s="53"/>
      <c r="L163" s="312"/>
      <c r="M163" s="312"/>
      <c r="N163" s="292"/>
      <c r="O163" s="190"/>
      <c r="P163" s="292"/>
      <c r="Q163" s="292"/>
      <c r="R163" s="292"/>
      <c r="S163" s="292"/>
      <c r="T163" s="292"/>
      <c r="U163" s="292"/>
      <c r="V163" s="190"/>
      <c r="W163" s="292"/>
      <c r="X163" s="292"/>
      <c r="Y163" s="292"/>
      <c r="Z163" s="292"/>
      <c r="AA163" s="292"/>
      <c r="AB163" s="292"/>
      <c r="AC163" s="292"/>
      <c r="AD163" s="292"/>
      <c r="AE163" s="292"/>
      <c r="AF163" s="292"/>
      <c r="AG163" s="292"/>
      <c r="AH163" s="292"/>
      <c r="AI163" s="292"/>
      <c r="AJ163" s="292"/>
      <c r="AK163" s="292"/>
      <c r="AL163" s="292"/>
      <c r="AM163" s="292"/>
      <c r="AN163" s="292"/>
      <c r="AO163" s="293"/>
      <c r="AQ163" s="292"/>
      <c r="AR163" s="292"/>
      <c r="AS163" s="292"/>
      <c r="AT163" s="292"/>
      <c r="AU163" s="292"/>
      <c r="AV163" s="292"/>
      <c r="AW163" s="292"/>
      <c r="AX163" s="292"/>
      <c r="AY163" s="180"/>
      <c r="AZ163" s="180"/>
      <c r="BA163" s="189"/>
      <c r="BN163" s="292"/>
    </row>
    <row r="164" spans="1:66" ht="16.5" hidden="1">
      <c r="A164" s="172"/>
      <c r="B164" s="196"/>
      <c r="C164" s="292"/>
      <c r="D164" s="292"/>
      <c r="E164" s="292"/>
      <c r="F164" s="292"/>
      <c r="G164" s="456"/>
      <c r="H164" s="53"/>
      <c r="I164" s="53"/>
      <c r="J164" s="53"/>
      <c r="K164" s="53"/>
      <c r="L164" s="312"/>
      <c r="M164" s="312"/>
      <c r="N164" s="292"/>
      <c r="O164" s="190"/>
      <c r="P164" s="292"/>
      <c r="Q164" s="292"/>
      <c r="R164" s="292"/>
      <c r="S164" s="292"/>
      <c r="T164" s="292"/>
      <c r="U164" s="292"/>
      <c r="V164" s="190"/>
      <c r="W164" s="292"/>
      <c r="X164" s="292"/>
      <c r="Y164" s="292"/>
      <c r="Z164" s="292"/>
      <c r="AA164" s="292"/>
      <c r="AB164" s="292"/>
      <c r="AC164" s="292"/>
      <c r="AD164" s="292"/>
      <c r="AE164" s="292"/>
      <c r="AF164" s="292"/>
      <c r="AG164" s="292"/>
      <c r="AH164" s="292"/>
      <c r="AI164" s="292"/>
      <c r="AJ164" s="292"/>
      <c r="AK164" s="292"/>
      <c r="AL164" s="292"/>
      <c r="AM164" s="292"/>
      <c r="AN164" s="293"/>
      <c r="AO164" s="293"/>
      <c r="AQ164" s="292"/>
      <c r="AR164" s="292"/>
      <c r="AS164" s="292"/>
      <c r="AT164" s="292"/>
      <c r="AU164" s="292"/>
      <c r="AV164" s="292"/>
      <c r="AW164" s="292"/>
      <c r="AX164" s="292"/>
      <c r="AY164" s="180"/>
      <c r="AZ164" s="180"/>
      <c r="BA164" s="189"/>
      <c r="BN164" s="292"/>
    </row>
    <row r="165" spans="1:66" s="58" customFormat="1" ht="246" hidden="1" customHeight="1">
      <c r="A165" s="51"/>
      <c r="B165" s="292"/>
      <c r="C165" s="292"/>
      <c r="D165" s="78"/>
      <c r="E165" s="52"/>
      <c r="F165" s="52"/>
      <c r="G165" s="456"/>
      <c r="H165" s="318"/>
      <c r="I165" s="318"/>
      <c r="J165" s="53"/>
      <c r="K165" s="53"/>
      <c r="L165" s="53"/>
      <c r="M165" s="52"/>
      <c r="N165" s="52"/>
      <c r="O165" s="52"/>
      <c r="P165" s="52"/>
      <c r="Q165" s="52"/>
      <c r="R165" s="52"/>
      <c r="S165" s="52"/>
      <c r="T165" s="52"/>
      <c r="U165" s="52"/>
      <c r="V165" s="52"/>
      <c r="W165" s="292"/>
      <c r="X165" s="292"/>
      <c r="Y165" s="292"/>
      <c r="Z165" s="292"/>
      <c r="AA165" s="292"/>
      <c r="AB165" s="292"/>
      <c r="AC165" s="292"/>
      <c r="AD165" s="292"/>
      <c r="AE165" s="292"/>
      <c r="AF165" s="292"/>
      <c r="AG165" s="292"/>
      <c r="AH165" s="52"/>
      <c r="AI165" s="52"/>
      <c r="AJ165" s="52"/>
      <c r="AK165" s="78"/>
      <c r="AL165" s="60"/>
      <c r="AM165" s="78"/>
      <c r="AN165" s="78"/>
      <c r="AO165" s="55"/>
      <c r="AP165" s="79"/>
      <c r="AQ165" s="56"/>
      <c r="AR165" s="57"/>
      <c r="AZ165" s="180"/>
    </row>
    <row r="166" spans="1:66" s="58" customFormat="1" ht="270.75" hidden="1" customHeight="1">
      <c r="A166" s="51"/>
      <c r="B166" s="196"/>
      <c r="C166" s="292"/>
      <c r="D166" s="78"/>
      <c r="E166" s="52"/>
      <c r="F166" s="52"/>
      <c r="G166" s="456"/>
      <c r="H166" s="318"/>
      <c r="I166" s="318"/>
      <c r="J166" s="53"/>
      <c r="K166" s="53"/>
      <c r="L166" s="53"/>
      <c r="M166" s="52"/>
      <c r="N166" s="52"/>
      <c r="O166" s="52"/>
      <c r="P166" s="52"/>
      <c r="Q166" s="52"/>
      <c r="R166" s="52"/>
      <c r="S166" s="52"/>
      <c r="T166" s="52"/>
      <c r="U166" s="52"/>
      <c r="V166" s="52"/>
      <c r="W166" s="292"/>
      <c r="X166" s="292"/>
      <c r="Y166" s="292"/>
      <c r="Z166" s="292"/>
      <c r="AA166" s="292"/>
      <c r="AB166" s="292"/>
      <c r="AC166" s="292"/>
      <c r="AD166" s="292"/>
      <c r="AE166" s="292"/>
      <c r="AF166" s="292"/>
      <c r="AG166" s="292"/>
      <c r="AH166" s="52"/>
      <c r="AI166" s="66"/>
      <c r="AJ166" s="66"/>
      <c r="AK166" s="78"/>
      <c r="AL166" s="60"/>
      <c r="AM166" s="78"/>
      <c r="AN166" s="78"/>
      <c r="AO166" s="79"/>
      <c r="AP166" s="79"/>
      <c r="AQ166" s="56"/>
      <c r="AR166" s="57"/>
      <c r="AZ166" s="180"/>
    </row>
    <row r="167" spans="1:66" s="151" customFormat="1" ht="41.25" customHeight="1">
      <c r="A167" s="150"/>
      <c r="B167" s="293" t="s">
        <v>526</v>
      </c>
      <c r="C167" s="293" t="s">
        <v>527</v>
      </c>
      <c r="D167" s="293"/>
      <c r="E167" s="293">
        <f>COUNTA(E168:E172)</f>
        <v>1</v>
      </c>
      <c r="F167" s="293" t="s">
        <v>1391</v>
      </c>
      <c r="G167" s="251">
        <f>SUM(G168:G172)</f>
        <v>1</v>
      </c>
      <c r="H167" s="291">
        <f>SUM(H168:H172)</f>
        <v>8353</v>
      </c>
      <c r="I167" s="291">
        <f>SUM(I168:I172)</f>
        <v>8353</v>
      </c>
      <c r="J167" s="291">
        <f>SUM(J168:J172)</f>
        <v>3400</v>
      </c>
      <c r="K167" s="291">
        <f>SUM(K168:K172)</f>
        <v>3400</v>
      </c>
      <c r="L167" s="293"/>
      <c r="M167" s="293"/>
      <c r="N167" s="203"/>
      <c r="O167" s="293"/>
      <c r="P167" s="293"/>
      <c r="Q167" s="293"/>
      <c r="R167" s="293"/>
      <c r="S167" s="293"/>
      <c r="T167" s="293">
        <f>COUNTIF(T168:T172,"x")</f>
        <v>0</v>
      </c>
      <c r="U167" s="293"/>
      <c r="V167" s="293"/>
      <c r="W167" s="293"/>
      <c r="X167" s="171">
        <f>COUNTIF(X171:X172,"x")</f>
        <v>0</v>
      </c>
      <c r="Y167" s="171">
        <f>COUNTIF(Y171:Y172,"x")</f>
        <v>0</v>
      </c>
      <c r="Z167" s="171">
        <f>COUNTIF(Z171:Z172,"x")</f>
        <v>0</v>
      </c>
      <c r="AA167" s="293"/>
      <c r="AB167" s="293"/>
      <c r="AC167" s="293"/>
      <c r="AD167" s="293"/>
      <c r="AE167" s="293"/>
      <c r="AF167" s="293"/>
      <c r="AG167" s="293"/>
      <c r="AH167" s="293"/>
      <c r="AI167" s="293"/>
      <c r="AJ167" s="293"/>
      <c r="AK167" s="293"/>
      <c r="AL167" s="293"/>
      <c r="AM167" s="293"/>
      <c r="AN167" s="81"/>
      <c r="AO167" s="81"/>
      <c r="AQ167" s="81"/>
      <c r="AR167" s="293"/>
      <c r="AS167" s="85"/>
      <c r="AT167" s="85"/>
      <c r="AU167" s="293"/>
      <c r="AV167" s="81"/>
      <c r="AW167" s="81"/>
      <c r="AX167" s="81"/>
      <c r="AY167" s="460"/>
      <c r="AZ167" s="82"/>
      <c r="BA167" s="204"/>
      <c r="BN167" s="150"/>
    </row>
    <row r="168" spans="1:66" ht="78.75" customHeight="1">
      <c r="A168" s="172">
        <f>+A169+1</f>
        <v>2</v>
      </c>
      <c r="B168" s="292" t="s">
        <v>528</v>
      </c>
      <c r="C168" s="932" t="s">
        <v>533</v>
      </c>
      <c r="D168" s="292" t="s">
        <v>534</v>
      </c>
      <c r="E168" s="292" t="s">
        <v>534</v>
      </c>
      <c r="F168" s="292" t="s">
        <v>537</v>
      </c>
      <c r="G168" s="456">
        <v>1</v>
      </c>
      <c r="H168" s="319">
        <v>8353</v>
      </c>
      <c r="I168" s="319">
        <f>+H168</f>
        <v>8353</v>
      </c>
      <c r="J168" s="319">
        <v>3400</v>
      </c>
      <c r="K168" s="319">
        <f>+J168</f>
        <v>3400</v>
      </c>
      <c r="L168" s="292"/>
      <c r="M168" s="292"/>
      <c r="N168" s="292"/>
      <c r="O168" s="292"/>
      <c r="P168" s="292"/>
      <c r="Q168" s="292"/>
      <c r="R168" s="292"/>
      <c r="S168" s="292"/>
      <c r="T168" s="292"/>
      <c r="U168" s="292"/>
      <c r="V168" s="292"/>
      <c r="W168" s="292" t="s">
        <v>538</v>
      </c>
      <c r="X168" s="292" t="s">
        <v>57</v>
      </c>
      <c r="Y168" s="292"/>
      <c r="Z168" s="292"/>
      <c r="AA168" s="292"/>
      <c r="AB168" s="292"/>
      <c r="AC168" s="292"/>
      <c r="AD168" s="292"/>
      <c r="AE168" s="292"/>
      <c r="AF168" s="292"/>
      <c r="AG168" s="292" t="s">
        <v>59</v>
      </c>
      <c r="AH168" s="292"/>
      <c r="AI168" s="292"/>
      <c r="AJ168" s="292"/>
      <c r="AK168" s="292"/>
      <c r="AL168" s="292"/>
      <c r="AM168" s="292" t="s">
        <v>57</v>
      </c>
      <c r="AN168" s="292" t="s">
        <v>536</v>
      </c>
      <c r="AO168" s="292" t="s">
        <v>536</v>
      </c>
      <c r="AQ168" s="292" t="s">
        <v>536</v>
      </c>
      <c r="AR168" s="292" t="s">
        <v>62</v>
      </c>
      <c r="AS168" s="292" t="s">
        <v>100</v>
      </c>
      <c r="AT168" s="292"/>
      <c r="AU168" s="292"/>
      <c r="AV168" s="292"/>
      <c r="AW168" s="292"/>
      <c r="AX168" s="292"/>
      <c r="AY168" s="180" t="s">
        <v>64</v>
      </c>
      <c r="AZ168" s="180" t="s">
        <v>1379</v>
      </c>
      <c r="BA168" s="189"/>
      <c r="BB168" s="176">
        <v>24</v>
      </c>
      <c r="BN168" s="292" t="s">
        <v>1287</v>
      </c>
    </row>
    <row r="169" spans="1:66" ht="76.5" hidden="1" customHeight="1">
      <c r="A169" s="172">
        <f>+A170+1</f>
        <v>1</v>
      </c>
      <c r="B169" s="292" t="s">
        <v>530</v>
      </c>
      <c r="C169" s="932"/>
      <c r="D169" s="292"/>
      <c r="E169" s="292"/>
      <c r="F169" s="292"/>
      <c r="G169" s="456"/>
      <c r="H169" s="53"/>
      <c r="I169" s="319"/>
      <c r="J169" s="53"/>
      <c r="K169" s="319"/>
      <c r="L169" s="312"/>
      <c r="M169" s="312"/>
      <c r="N169" s="292"/>
      <c r="O169" s="190"/>
      <c r="P169" s="292"/>
      <c r="Q169" s="292"/>
      <c r="R169" s="292"/>
      <c r="S169" s="292"/>
      <c r="T169" s="292"/>
      <c r="U169" s="292"/>
      <c r="V169" s="292"/>
      <c r="W169" s="292"/>
      <c r="X169" s="292"/>
      <c r="Y169" s="292"/>
      <c r="Z169" s="292"/>
      <c r="AA169" s="292"/>
      <c r="AB169" s="292"/>
      <c r="AC169" s="292"/>
      <c r="AD169" s="292"/>
      <c r="AE169" s="292"/>
      <c r="AF169" s="292"/>
      <c r="AG169" s="292"/>
      <c r="AH169" s="292"/>
      <c r="AI169" s="292"/>
      <c r="AJ169" s="292"/>
      <c r="AK169" s="292"/>
      <c r="AL169" s="292"/>
      <c r="AM169" s="292"/>
      <c r="AN169" s="292"/>
      <c r="AO169" s="292"/>
      <c r="AQ169" s="292"/>
      <c r="AR169" s="292"/>
      <c r="AS169" s="292"/>
      <c r="AT169" s="292"/>
      <c r="AU169" s="292"/>
      <c r="AV169" s="292"/>
      <c r="AW169" s="292"/>
      <c r="AX169" s="292"/>
      <c r="AY169" s="180"/>
      <c r="AZ169" s="180"/>
      <c r="BA169" s="189"/>
      <c r="BN169" s="292" t="s">
        <v>1287</v>
      </c>
    </row>
    <row r="170" spans="1:66" ht="75" hidden="1" customHeight="1">
      <c r="A170" s="172"/>
      <c r="B170" s="292"/>
      <c r="C170" s="932"/>
      <c r="D170" s="292"/>
      <c r="E170" s="292"/>
      <c r="F170" s="292"/>
      <c r="G170" s="456"/>
      <c r="H170" s="53"/>
      <c r="I170" s="319"/>
      <c r="J170" s="53"/>
      <c r="K170" s="319"/>
      <c r="L170" s="312"/>
      <c r="M170" s="312"/>
      <c r="N170" s="292"/>
      <c r="O170" s="190"/>
      <c r="P170" s="292"/>
      <c r="Q170" s="292"/>
      <c r="R170" s="292"/>
      <c r="S170" s="292"/>
      <c r="T170" s="292"/>
      <c r="U170" s="292"/>
      <c r="V170" s="190"/>
      <c r="W170" s="292"/>
      <c r="X170" s="292"/>
      <c r="Y170" s="292"/>
      <c r="Z170" s="292"/>
      <c r="AA170" s="292"/>
      <c r="AB170" s="292"/>
      <c r="AC170" s="292"/>
      <c r="AD170" s="292"/>
      <c r="AE170" s="292"/>
      <c r="AF170" s="292"/>
      <c r="AG170" s="292"/>
      <c r="AH170" s="292"/>
      <c r="AI170" s="292"/>
      <c r="AJ170" s="292"/>
      <c r="AK170" s="292"/>
      <c r="AL170" s="292"/>
      <c r="AM170" s="292"/>
      <c r="AN170" s="292"/>
      <c r="AO170" s="292"/>
      <c r="AQ170" s="292"/>
      <c r="AR170" s="292"/>
      <c r="AS170" s="292"/>
      <c r="AT170" s="292"/>
      <c r="AU170" s="292"/>
      <c r="AV170" s="292"/>
      <c r="AW170" s="292"/>
      <c r="AX170" s="292"/>
      <c r="AY170" s="180"/>
      <c r="AZ170" s="180"/>
      <c r="BA170" s="189"/>
      <c r="BN170" s="292"/>
    </row>
    <row r="171" spans="1:66" ht="81" hidden="1" customHeight="1">
      <c r="A171" s="172"/>
      <c r="B171" s="292"/>
      <c r="C171" s="932"/>
      <c r="D171" s="292"/>
      <c r="E171" s="292"/>
      <c r="F171" s="292"/>
      <c r="G171" s="456"/>
      <c r="H171" s="53"/>
      <c r="I171" s="319"/>
      <c r="J171" s="53"/>
      <c r="K171" s="319"/>
      <c r="L171" s="312"/>
      <c r="M171" s="312"/>
      <c r="N171" s="292"/>
      <c r="O171" s="178"/>
      <c r="P171" s="292"/>
      <c r="Q171" s="292"/>
      <c r="R171" s="292"/>
      <c r="S171" s="292"/>
      <c r="T171" s="292"/>
      <c r="U171" s="292"/>
      <c r="V171" s="292"/>
      <c r="W171" s="292"/>
      <c r="X171" s="292"/>
      <c r="Y171" s="292"/>
      <c r="Z171" s="292"/>
      <c r="AA171" s="292"/>
      <c r="AB171" s="292"/>
      <c r="AC171" s="292"/>
      <c r="AD171" s="292"/>
      <c r="AE171" s="292"/>
      <c r="AF171" s="292"/>
      <c r="AG171" s="292"/>
      <c r="AH171" s="292"/>
      <c r="AI171" s="292"/>
      <c r="AJ171" s="292"/>
      <c r="AK171" s="292"/>
      <c r="AL171" s="292"/>
      <c r="AM171" s="292"/>
      <c r="AN171" s="292"/>
      <c r="AO171" s="292"/>
      <c r="AQ171" s="292"/>
      <c r="AR171" s="292"/>
      <c r="AS171" s="292"/>
      <c r="AT171" s="292"/>
      <c r="AU171" s="292"/>
      <c r="AV171" s="292"/>
      <c r="AW171" s="292"/>
      <c r="AX171" s="292"/>
      <c r="AY171" s="180"/>
      <c r="AZ171" s="180"/>
      <c r="BA171" s="189"/>
      <c r="BN171" s="292"/>
    </row>
    <row r="172" spans="1:66" ht="101.25" hidden="1" customHeight="1">
      <c r="A172" s="172"/>
      <c r="B172" s="292"/>
      <c r="C172" s="292"/>
      <c r="D172" s="292"/>
      <c r="E172" s="292"/>
      <c r="F172" s="292"/>
      <c r="G172" s="456"/>
      <c r="H172" s="53"/>
      <c r="I172" s="319"/>
      <c r="J172" s="53"/>
      <c r="K172" s="319"/>
      <c r="L172" s="312"/>
      <c r="M172" s="312"/>
      <c r="N172" s="292"/>
      <c r="O172" s="190"/>
      <c r="P172" s="292"/>
      <c r="Q172" s="292"/>
      <c r="R172" s="292"/>
      <c r="S172" s="292"/>
      <c r="T172" s="292"/>
      <c r="U172" s="292"/>
      <c r="V172" s="292"/>
      <c r="W172" s="292"/>
      <c r="X172" s="292"/>
      <c r="Y172" s="292"/>
      <c r="Z172" s="292"/>
      <c r="AA172" s="292"/>
      <c r="AB172" s="292"/>
      <c r="AC172" s="292"/>
      <c r="AD172" s="292"/>
      <c r="AE172" s="292"/>
      <c r="AF172" s="292"/>
      <c r="AG172" s="292"/>
      <c r="AH172" s="292"/>
      <c r="AI172" s="292"/>
      <c r="AJ172" s="292"/>
      <c r="AK172" s="292"/>
      <c r="AL172" s="292"/>
      <c r="AM172" s="292"/>
      <c r="AN172" s="292"/>
      <c r="AO172" s="292"/>
      <c r="AQ172" s="292"/>
      <c r="AR172" s="292"/>
      <c r="AS172" s="292"/>
      <c r="AT172" s="292"/>
      <c r="AU172" s="292"/>
      <c r="AV172" s="292"/>
      <c r="AW172" s="292"/>
      <c r="AX172" s="292"/>
      <c r="AY172" s="180"/>
      <c r="AZ172" s="180"/>
      <c r="BA172" s="189"/>
      <c r="BN172" s="292"/>
    </row>
    <row r="173" spans="1:66" s="151" customFormat="1" ht="38.25" customHeight="1">
      <c r="A173" s="150"/>
      <c r="B173" s="324" t="s">
        <v>545</v>
      </c>
      <c r="C173" s="324" t="s">
        <v>546</v>
      </c>
      <c r="D173" s="324"/>
      <c r="E173" s="325"/>
      <c r="F173" s="325" t="s">
        <v>1391</v>
      </c>
      <c r="G173" s="326">
        <f>SUM(G174)</f>
        <v>1</v>
      </c>
      <c r="H173" s="327">
        <f>SUM(H174)</f>
        <v>140</v>
      </c>
      <c r="I173" s="327">
        <f>SUM(I174)</f>
        <v>140</v>
      </c>
      <c r="J173" s="327">
        <f>SUM(J174)</f>
        <v>140</v>
      </c>
      <c r="K173" s="327">
        <f>SUM(K174)</f>
        <v>140</v>
      </c>
      <c r="L173" s="328"/>
      <c r="M173" s="328"/>
      <c r="N173" s="328"/>
      <c r="O173" s="328"/>
      <c r="P173" s="328"/>
      <c r="Q173" s="328"/>
      <c r="R173" s="328"/>
      <c r="S173" s="328"/>
      <c r="T173" s="351">
        <f>+T174</f>
        <v>0</v>
      </c>
      <c r="U173" s="329"/>
      <c r="V173" s="329"/>
      <c r="W173" s="329"/>
      <c r="X173" s="329"/>
      <c r="Y173" s="329"/>
      <c r="Z173" s="329"/>
      <c r="AA173" s="328"/>
      <c r="AB173" s="328"/>
      <c r="AC173" s="328"/>
      <c r="AD173" s="328"/>
      <c r="AE173" s="328"/>
      <c r="AF173" s="328"/>
      <c r="AG173" s="328"/>
      <c r="AH173" s="330"/>
      <c r="AI173" s="330"/>
      <c r="AJ173" s="331"/>
      <c r="AK173" s="331"/>
      <c r="AL173" s="331"/>
      <c r="AM173" s="331"/>
      <c r="AN173" s="150"/>
      <c r="AO173" s="172"/>
      <c r="AQ173" s="172"/>
      <c r="AR173" s="172"/>
      <c r="AS173" s="172"/>
      <c r="AT173" s="172"/>
      <c r="AU173" s="172"/>
      <c r="AV173" s="172"/>
      <c r="AW173" s="172"/>
      <c r="AX173" s="172"/>
      <c r="AY173" s="173"/>
      <c r="AZ173" s="174"/>
      <c r="BA173" s="175"/>
      <c r="BN173" s="150"/>
    </row>
    <row r="174" spans="1:66" ht="63.75" customHeight="1">
      <c r="A174" s="172">
        <f>+A24+1</f>
        <v>1</v>
      </c>
      <c r="B174" s="292">
        <v>1</v>
      </c>
      <c r="C174" s="292" t="s">
        <v>1521</v>
      </c>
      <c r="D174" s="292" t="s">
        <v>1521</v>
      </c>
      <c r="E174" s="292" t="s">
        <v>548</v>
      </c>
      <c r="F174" s="292" t="s">
        <v>549</v>
      </c>
      <c r="G174" s="456">
        <v>1</v>
      </c>
      <c r="H174" s="53">
        <v>140</v>
      </c>
      <c r="I174" s="53">
        <f>+H174</f>
        <v>140</v>
      </c>
      <c r="J174" s="53">
        <v>140</v>
      </c>
      <c r="K174" s="53">
        <f>+J174</f>
        <v>140</v>
      </c>
      <c r="L174" s="292"/>
      <c r="M174" s="292"/>
      <c r="N174" s="292"/>
      <c r="O174" s="292"/>
      <c r="P174" s="292"/>
      <c r="Q174" s="292"/>
      <c r="R174" s="292"/>
      <c r="S174" s="292"/>
      <c r="T174" s="292"/>
      <c r="U174" s="292"/>
      <c r="V174" s="292"/>
      <c r="W174" s="292" t="s">
        <v>77</v>
      </c>
      <c r="X174" s="292" t="s">
        <v>57</v>
      </c>
      <c r="Y174" s="292"/>
      <c r="Z174" s="292"/>
      <c r="AA174" s="292"/>
      <c r="AB174" s="292"/>
      <c r="AC174" s="292"/>
      <c r="AD174" s="292"/>
      <c r="AE174" s="292"/>
      <c r="AF174" s="292"/>
      <c r="AG174" s="292" t="s">
        <v>59</v>
      </c>
      <c r="AH174" s="292"/>
      <c r="AI174" s="292"/>
      <c r="AJ174" s="292"/>
      <c r="AK174" s="292"/>
      <c r="AL174" s="292"/>
      <c r="AM174" s="292" t="s">
        <v>57</v>
      </c>
      <c r="AN174" s="292" t="s">
        <v>550</v>
      </c>
      <c r="AO174" s="292" t="s">
        <v>550</v>
      </c>
      <c r="AQ174" s="292" t="s">
        <v>92</v>
      </c>
      <c r="AR174" s="292" t="s">
        <v>62</v>
      </c>
      <c r="AS174" s="292" t="s">
        <v>63</v>
      </c>
      <c r="AT174" s="292"/>
      <c r="AU174" s="292"/>
      <c r="AV174" s="292"/>
      <c r="AW174" s="292"/>
      <c r="AX174" s="292"/>
      <c r="AY174" s="180" t="s">
        <v>64</v>
      </c>
      <c r="AZ174" s="180" t="s">
        <v>1379</v>
      </c>
      <c r="BA174" s="189" t="s">
        <v>1216</v>
      </c>
      <c r="BN174" s="292" t="s">
        <v>1287</v>
      </c>
    </row>
    <row r="175" spans="1:66" s="151" customFormat="1" ht="38.25" hidden="1" customHeight="1">
      <c r="A175" s="150"/>
      <c r="B175" s="324" t="s">
        <v>551</v>
      </c>
      <c r="C175" s="324" t="s">
        <v>552</v>
      </c>
      <c r="D175" s="324"/>
      <c r="E175" s="325"/>
      <c r="F175" s="325" t="s">
        <v>1385</v>
      </c>
      <c r="G175" s="326">
        <f>SUM(G176:G181)</f>
        <v>0</v>
      </c>
      <c r="H175" s="327">
        <f>SUM(H176:H181)</f>
        <v>0</v>
      </c>
      <c r="I175" s="327">
        <f>SUM(I176:I181)</f>
        <v>0</v>
      </c>
      <c r="J175" s="327">
        <f>SUM(J176:J181)</f>
        <v>0</v>
      </c>
      <c r="K175" s="327">
        <f>SUM(K176:K181)</f>
        <v>0</v>
      </c>
      <c r="L175" s="328"/>
      <c r="M175" s="328"/>
      <c r="N175" s="328"/>
      <c r="O175" s="328"/>
      <c r="P175" s="328"/>
      <c r="Q175" s="328"/>
      <c r="R175" s="328"/>
      <c r="S175" s="328"/>
      <c r="T175" s="324">
        <f>COUNTIF(T176:T181,"x")</f>
        <v>0</v>
      </c>
      <c r="U175" s="329"/>
      <c r="V175" s="329"/>
      <c r="W175" s="329"/>
      <c r="X175" s="329">
        <f>COUNTIF(X179:X180,"x")</f>
        <v>0</v>
      </c>
      <c r="Y175" s="329">
        <f>COUNTIF(Y179:Y180,"x")</f>
        <v>0</v>
      </c>
      <c r="Z175" s="329">
        <f>COUNTIF(Z179:Z180,"x")</f>
        <v>0</v>
      </c>
      <c r="AA175" s="328"/>
      <c r="AB175" s="328"/>
      <c r="AC175" s="328"/>
      <c r="AD175" s="328"/>
      <c r="AE175" s="328"/>
      <c r="AF175" s="328"/>
      <c r="AG175" s="328"/>
      <c r="AH175" s="330"/>
      <c r="AI175" s="330"/>
      <c r="AJ175" s="331"/>
      <c r="AK175" s="331"/>
      <c r="AL175" s="331"/>
      <c r="AM175" s="331"/>
      <c r="AN175" s="150"/>
      <c r="AO175" s="172"/>
      <c r="AQ175" s="172"/>
      <c r="AR175" s="172"/>
      <c r="AS175" s="172"/>
      <c r="AT175" s="172"/>
      <c r="AU175" s="172"/>
      <c r="AV175" s="172"/>
      <c r="AW175" s="172"/>
      <c r="AX175" s="172"/>
      <c r="AY175" s="173"/>
      <c r="AZ175" s="174"/>
      <c r="BA175" s="175"/>
      <c r="BN175" s="150"/>
    </row>
    <row r="176" spans="1:66" ht="91.5" hidden="1" customHeight="1">
      <c r="A176" s="172"/>
      <c r="B176" s="292"/>
      <c r="C176" s="292"/>
      <c r="D176" s="292"/>
      <c r="E176" s="292"/>
      <c r="F176" s="292"/>
      <c r="G176" s="456"/>
      <c r="H176" s="53"/>
      <c r="I176" s="53"/>
      <c r="J176" s="53"/>
      <c r="K176" s="53"/>
      <c r="L176" s="312"/>
      <c r="M176" s="312"/>
      <c r="N176" s="292"/>
      <c r="O176" s="292"/>
      <c r="P176" s="292"/>
      <c r="Q176" s="292"/>
      <c r="R176" s="292"/>
      <c r="S176" s="292"/>
      <c r="T176" s="292"/>
      <c r="U176" s="292"/>
      <c r="V176" s="292"/>
      <c r="W176" s="292"/>
      <c r="X176" s="292"/>
      <c r="Y176" s="292"/>
      <c r="Z176" s="292"/>
      <c r="AA176" s="292"/>
      <c r="AB176" s="292"/>
      <c r="AC176" s="292"/>
      <c r="AD176" s="292"/>
      <c r="AE176" s="292"/>
      <c r="AF176" s="292"/>
      <c r="AG176" s="292"/>
      <c r="AH176" s="292"/>
      <c r="AI176" s="292"/>
      <c r="AJ176" s="292"/>
      <c r="AK176" s="292"/>
      <c r="AL176" s="292"/>
      <c r="AM176" s="292"/>
      <c r="AN176" s="292"/>
      <c r="AO176" s="292"/>
      <c r="AQ176" s="78"/>
      <c r="AR176" s="292"/>
      <c r="AS176" s="66"/>
      <c r="AT176" s="66"/>
      <c r="AU176" s="292"/>
      <c r="AV176" s="292"/>
      <c r="AW176" s="292"/>
      <c r="AX176" s="292"/>
      <c r="AY176" s="180"/>
      <c r="AZ176" s="180"/>
      <c r="BA176" s="189"/>
      <c r="BN176" s="292"/>
    </row>
    <row r="177" spans="1:67" ht="75" hidden="1" customHeight="1">
      <c r="A177" s="172"/>
      <c r="B177" s="292"/>
      <c r="C177" s="292"/>
      <c r="D177" s="292"/>
      <c r="E177" s="292"/>
      <c r="F177" s="292"/>
      <c r="G177" s="456"/>
      <c r="H177" s="53"/>
      <c r="I177" s="53"/>
      <c r="J177" s="53"/>
      <c r="K177" s="53"/>
      <c r="L177" s="312"/>
      <c r="M177" s="312"/>
      <c r="N177" s="292"/>
      <c r="O177" s="292"/>
      <c r="P177" s="292"/>
      <c r="Q177" s="292"/>
      <c r="R177" s="292"/>
      <c r="S177" s="292"/>
      <c r="T177" s="292"/>
      <c r="U177" s="292"/>
      <c r="V177" s="178"/>
      <c r="W177" s="292"/>
      <c r="X177" s="292"/>
      <c r="Y177" s="292"/>
      <c r="Z177" s="292"/>
      <c r="AA177" s="292"/>
      <c r="AB177" s="292"/>
      <c r="AC177" s="292"/>
      <c r="AD177" s="292"/>
      <c r="AE177" s="292"/>
      <c r="AF177" s="292"/>
      <c r="AG177" s="292"/>
      <c r="AH177" s="292"/>
      <c r="AI177" s="292"/>
      <c r="AJ177" s="292"/>
      <c r="AK177" s="292"/>
      <c r="AL177" s="292"/>
      <c r="AM177" s="292"/>
      <c r="AN177" s="292"/>
      <c r="AO177" s="292"/>
      <c r="AQ177" s="292"/>
      <c r="AR177" s="292"/>
      <c r="AS177" s="66"/>
      <c r="AT177" s="66"/>
      <c r="AU177" s="292"/>
      <c r="AV177" s="292"/>
      <c r="AW177" s="292"/>
      <c r="AX177" s="292"/>
      <c r="AY177" s="180"/>
      <c r="AZ177" s="180"/>
      <c r="BA177" s="189"/>
      <c r="BN177" s="292"/>
    </row>
    <row r="178" spans="1:67" ht="69.75" hidden="1" customHeight="1">
      <c r="A178" s="172"/>
      <c r="B178" s="292"/>
      <c r="C178" s="292"/>
      <c r="D178" s="292"/>
      <c r="E178" s="292"/>
      <c r="F178" s="292"/>
      <c r="G178" s="456"/>
      <c r="H178" s="53"/>
      <c r="I178" s="53"/>
      <c r="J178" s="53"/>
      <c r="K178" s="53"/>
      <c r="L178" s="312"/>
      <c r="M178" s="312"/>
      <c r="N178" s="292"/>
      <c r="O178" s="292"/>
      <c r="P178" s="292"/>
      <c r="Q178" s="292"/>
      <c r="R178" s="292"/>
      <c r="S178" s="292"/>
      <c r="T178" s="292"/>
      <c r="U178" s="292"/>
      <c r="V178" s="292"/>
      <c r="W178" s="292"/>
      <c r="X178" s="292"/>
      <c r="Y178" s="292"/>
      <c r="Z178" s="292"/>
      <c r="AA178" s="292"/>
      <c r="AB178" s="292"/>
      <c r="AC178" s="292"/>
      <c r="AD178" s="292"/>
      <c r="AE178" s="292"/>
      <c r="AF178" s="292"/>
      <c r="AG178" s="292"/>
      <c r="AH178" s="292"/>
      <c r="AI178" s="292"/>
      <c r="AJ178" s="292"/>
      <c r="AK178" s="292"/>
      <c r="AL178" s="292"/>
      <c r="AM178" s="292"/>
      <c r="AN178" s="292"/>
      <c r="AO178" s="292"/>
      <c r="AQ178" s="292"/>
      <c r="AR178" s="292"/>
      <c r="AS178" s="66"/>
      <c r="AT178" s="66"/>
      <c r="AU178" s="292"/>
      <c r="AV178" s="292"/>
      <c r="AW178" s="292"/>
      <c r="AX178" s="292"/>
      <c r="AY178" s="180"/>
      <c r="AZ178" s="180"/>
      <c r="BA178" s="189"/>
      <c r="BN178" s="292"/>
    </row>
    <row r="179" spans="1:67" ht="77.25" hidden="1" customHeight="1">
      <c r="A179" s="172"/>
      <c r="B179" s="292"/>
      <c r="C179" s="292"/>
      <c r="D179" s="292"/>
      <c r="E179" s="292"/>
      <c r="F179" s="292"/>
      <c r="G179" s="456"/>
      <c r="H179" s="53"/>
      <c r="I179" s="53"/>
      <c r="J179" s="53"/>
      <c r="K179" s="53"/>
      <c r="L179" s="312"/>
      <c r="M179" s="312"/>
      <c r="N179" s="292"/>
      <c r="O179" s="292"/>
      <c r="P179" s="292"/>
      <c r="Q179" s="292"/>
      <c r="R179" s="292"/>
      <c r="S179" s="292"/>
      <c r="T179" s="292"/>
      <c r="U179" s="292"/>
      <c r="V179" s="178"/>
      <c r="W179" s="292"/>
      <c r="X179" s="292"/>
      <c r="Y179" s="292"/>
      <c r="Z179" s="292"/>
      <c r="AA179" s="292"/>
      <c r="AB179" s="292"/>
      <c r="AC179" s="292"/>
      <c r="AD179" s="292"/>
      <c r="AE179" s="292"/>
      <c r="AF179" s="292"/>
      <c r="AG179" s="292"/>
      <c r="AH179" s="292"/>
      <c r="AI179" s="292"/>
      <c r="AJ179" s="292"/>
      <c r="AK179" s="292"/>
      <c r="AL179" s="292"/>
      <c r="AM179" s="292"/>
      <c r="AN179" s="292"/>
      <c r="AO179" s="292"/>
      <c r="AQ179" s="292"/>
      <c r="AR179" s="292"/>
      <c r="AS179" s="66"/>
      <c r="AT179" s="66"/>
      <c r="AU179" s="292"/>
      <c r="AV179" s="292"/>
      <c r="AW179" s="292"/>
      <c r="AX179" s="292"/>
      <c r="AY179" s="180"/>
      <c r="AZ179" s="180"/>
      <c r="BA179" s="189"/>
      <c r="BN179" s="292"/>
    </row>
    <row r="180" spans="1:67" ht="84" hidden="1" customHeight="1">
      <c r="A180" s="172"/>
      <c r="B180" s="292"/>
      <c r="C180" s="292"/>
      <c r="D180" s="292"/>
      <c r="E180" s="292"/>
      <c r="F180" s="292"/>
      <c r="G180" s="456"/>
      <c r="H180" s="53"/>
      <c r="I180" s="53"/>
      <c r="J180" s="53"/>
      <c r="K180" s="53"/>
      <c r="L180" s="312"/>
      <c r="M180" s="312"/>
      <c r="N180" s="292"/>
      <c r="O180" s="292"/>
      <c r="P180" s="292"/>
      <c r="Q180" s="292"/>
      <c r="R180" s="292"/>
      <c r="S180" s="292"/>
      <c r="T180" s="292"/>
      <c r="U180" s="292"/>
      <c r="V180" s="292"/>
      <c r="W180" s="292"/>
      <c r="X180" s="292"/>
      <c r="Y180" s="292"/>
      <c r="Z180" s="292"/>
      <c r="AA180" s="292"/>
      <c r="AB180" s="292"/>
      <c r="AC180" s="292"/>
      <c r="AD180" s="292"/>
      <c r="AE180" s="292"/>
      <c r="AF180" s="292"/>
      <c r="AG180" s="292"/>
      <c r="AH180" s="292"/>
      <c r="AI180" s="292"/>
      <c r="AJ180" s="292"/>
      <c r="AK180" s="292"/>
      <c r="AL180" s="292"/>
      <c r="AM180" s="292"/>
      <c r="AN180" s="292"/>
      <c r="AO180" s="292"/>
      <c r="AQ180" s="292"/>
      <c r="AR180" s="292"/>
      <c r="AS180" s="66"/>
      <c r="AT180" s="66"/>
      <c r="AU180" s="292"/>
      <c r="AV180" s="292"/>
      <c r="AW180" s="292"/>
      <c r="AX180" s="292"/>
      <c r="AY180" s="180"/>
      <c r="AZ180" s="180"/>
      <c r="BA180" s="189"/>
      <c r="BN180" s="292"/>
    </row>
    <row r="181" spans="1:67" ht="86.25" hidden="1" customHeight="1">
      <c r="A181" s="172"/>
      <c r="B181" s="292"/>
      <c r="C181" s="292"/>
      <c r="D181" s="292"/>
      <c r="E181" s="292"/>
      <c r="F181" s="292"/>
      <c r="G181" s="456"/>
      <c r="H181" s="53"/>
      <c r="I181" s="53"/>
      <c r="J181" s="53"/>
      <c r="K181" s="53"/>
      <c r="L181" s="312"/>
      <c r="M181" s="312"/>
      <c r="N181" s="292"/>
      <c r="O181" s="292"/>
      <c r="P181" s="292"/>
      <c r="Q181" s="292"/>
      <c r="R181" s="292"/>
      <c r="S181" s="292"/>
      <c r="T181" s="292"/>
      <c r="U181" s="292"/>
      <c r="V181" s="292"/>
      <c r="W181" s="292"/>
      <c r="X181" s="292"/>
      <c r="Y181" s="292"/>
      <c r="Z181" s="292"/>
      <c r="AA181" s="292"/>
      <c r="AB181" s="292"/>
      <c r="AC181" s="292"/>
      <c r="AD181" s="292"/>
      <c r="AE181" s="292"/>
      <c r="AF181" s="292"/>
      <c r="AG181" s="292"/>
      <c r="AH181" s="292"/>
      <c r="AI181" s="292"/>
      <c r="AJ181" s="292"/>
      <c r="AK181" s="292"/>
      <c r="AL181" s="292"/>
      <c r="AM181" s="292"/>
      <c r="AN181" s="292"/>
      <c r="AO181" s="292"/>
      <c r="AQ181" s="292"/>
      <c r="AR181" s="292"/>
      <c r="AS181" s="66"/>
      <c r="AT181" s="66"/>
      <c r="AU181" s="292"/>
      <c r="AV181" s="292"/>
      <c r="AW181" s="292"/>
      <c r="AX181" s="292"/>
      <c r="AY181" s="180"/>
      <c r="AZ181" s="180"/>
      <c r="BA181" s="189"/>
      <c r="BN181" s="292"/>
    </row>
    <row r="182" spans="1:67" s="151" customFormat="1" ht="38.25" customHeight="1">
      <c r="B182" s="324" t="s">
        <v>584</v>
      </c>
      <c r="C182" s="324" t="s">
        <v>1736</v>
      </c>
      <c r="D182" s="324"/>
      <c r="E182" s="325"/>
      <c r="F182" s="325" t="s">
        <v>1392</v>
      </c>
      <c r="G182" s="326">
        <f>+G183+G184</f>
        <v>2</v>
      </c>
      <c r="H182" s="327"/>
      <c r="I182" s="327">
        <f>+I183+I184</f>
        <v>70.7</v>
      </c>
      <c r="J182" s="327"/>
      <c r="K182" s="327">
        <f>+K183+K184</f>
        <v>170.15</v>
      </c>
      <c r="L182" s="328"/>
      <c r="M182" s="328"/>
      <c r="N182" s="328"/>
      <c r="O182" s="328"/>
      <c r="P182" s="328"/>
      <c r="Q182" s="328"/>
      <c r="R182" s="328"/>
      <c r="S182" s="328"/>
      <c r="T182" s="324"/>
      <c r="U182" s="329"/>
      <c r="V182" s="329"/>
      <c r="W182" s="329"/>
      <c r="X182" s="329"/>
      <c r="Y182" s="329"/>
      <c r="Z182" s="329"/>
      <c r="AA182" s="328"/>
      <c r="AB182" s="328"/>
      <c r="AC182" s="328"/>
      <c r="AD182" s="328"/>
      <c r="AE182" s="328"/>
      <c r="AF182" s="328"/>
      <c r="AG182" s="328"/>
      <c r="AH182" s="330"/>
      <c r="AI182" s="330"/>
      <c r="AJ182" s="331"/>
      <c r="AK182" s="331"/>
      <c r="AL182" s="331"/>
      <c r="AM182" s="331"/>
      <c r="AN182" s="150"/>
      <c r="AO182" s="466"/>
      <c r="AQ182" s="466"/>
      <c r="AR182" s="466"/>
      <c r="AS182" s="466"/>
      <c r="AT182" s="466"/>
      <c r="AU182" s="466"/>
      <c r="AV182" s="466"/>
      <c r="AW182" s="466"/>
      <c r="AX182" s="466"/>
      <c r="AY182" s="467"/>
      <c r="AZ182" s="174"/>
      <c r="BA182" s="175"/>
      <c r="BN182" s="150"/>
    </row>
    <row r="183" spans="1:67" s="151" customFormat="1" ht="126.75" customHeight="1">
      <c r="A183" s="150"/>
      <c r="B183" s="292">
        <v>1</v>
      </c>
      <c r="C183" s="262" t="s">
        <v>562</v>
      </c>
      <c r="D183" s="262" t="s">
        <v>1737</v>
      </c>
      <c r="E183" s="292" t="str">
        <f>+AX183</f>
        <v>Quỹ Tín dụng Tân Quy Đông đang thuê</v>
      </c>
      <c r="F183" s="71" t="s">
        <v>574</v>
      </c>
      <c r="G183" s="224">
        <v>1</v>
      </c>
      <c r="H183" s="315">
        <v>50</v>
      </c>
      <c r="I183" s="315">
        <v>50</v>
      </c>
      <c r="J183" s="293"/>
      <c r="K183" s="315">
        <v>94.75</v>
      </c>
      <c r="L183" s="293"/>
      <c r="M183" s="293"/>
      <c r="N183" s="293"/>
      <c r="O183" s="293"/>
      <c r="P183" s="293"/>
      <c r="Q183" s="293"/>
      <c r="R183" s="293"/>
      <c r="S183" s="293"/>
      <c r="T183" s="293"/>
      <c r="U183" s="292" t="s">
        <v>77</v>
      </c>
      <c r="V183" s="293" t="s">
        <v>57</v>
      </c>
      <c r="W183" s="292" t="s">
        <v>77</v>
      </c>
      <c r="X183" s="293"/>
      <c r="Y183" s="293"/>
      <c r="Z183" s="293"/>
      <c r="AA183" s="293"/>
      <c r="AB183" s="293"/>
      <c r="AC183" s="293"/>
      <c r="AD183" s="293"/>
      <c r="AE183" s="292" t="s">
        <v>570</v>
      </c>
      <c r="AF183" s="183"/>
      <c r="AG183" s="292" t="s">
        <v>570</v>
      </c>
      <c r="AH183" s="179"/>
      <c r="AI183" s="162" t="s">
        <v>57</v>
      </c>
      <c r="AJ183" s="179"/>
      <c r="AK183" s="162"/>
      <c r="AL183" s="179"/>
      <c r="AM183" s="292" t="s">
        <v>57</v>
      </c>
      <c r="AN183" s="293"/>
      <c r="AO183" s="293"/>
      <c r="AP183" s="293"/>
      <c r="AQ183" s="293"/>
      <c r="AR183" s="293"/>
      <c r="AS183" s="292"/>
      <c r="AT183" s="293"/>
      <c r="AU183" s="292"/>
      <c r="AV183" s="293"/>
      <c r="AW183" s="293"/>
      <c r="AX183" s="357" t="s">
        <v>1538</v>
      </c>
      <c r="AY183" s="152"/>
      <c r="BL183" s="292" t="s">
        <v>1288</v>
      </c>
    </row>
    <row r="184" spans="1:67" s="151" customFormat="1" ht="189" customHeight="1">
      <c r="A184" s="150"/>
      <c r="B184" s="292">
        <v>2</v>
      </c>
      <c r="C184" s="262" t="s">
        <v>562</v>
      </c>
      <c r="D184" s="262" t="s">
        <v>1738</v>
      </c>
      <c r="E184" s="292" t="s">
        <v>1579</v>
      </c>
      <c r="F184" s="71" t="s">
        <v>576</v>
      </c>
      <c r="G184" s="224">
        <v>1</v>
      </c>
      <c r="H184" s="315">
        <v>20.7</v>
      </c>
      <c r="I184" s="315">
        <v>20.7</v>
      </c>
      <c r="J184" s="52" t="s">
        <v>1497</v>
      </c>
      <c r="K184" s="315">
        <v>75.400000000000006</v>
      </c>
      <c r="L184" s="293"/>
      <c r="M184" s="293"/>
      <c r="N184" s="293"/>
      <c r="O184" s="293"/>
      <c r="P184" s="293"/>
      <c r="Q184" s="293"/>
      <c r="R184" s="293"/>
      <c r="S184" s="292"/>
      <c r="T184" s="190"/>
      <c r="U184" s="292" t="s">
        <v>1574</v>
      </c>
      <c r="V184" s="293" t="s">
        <v>57</v>
      </c>
      <c r="W184" s="292" t="s">
        <v>1574</v>
      </c>
      <c r="X184" s="293"/>
      <c r="Y184" s="293"/>
      <c r="Z184" s="293"/>
      <c r="AA184" s="293"/>
      <c r="AB184" s="293"/>
      <c r="AC184" s="293"/>
      <c r="AD184" s="293"/>
      <c r="AE184" s="292" t="s">
        <v>575</v>
      </c>
      <c r="AF184" s="183"/>
      <c r="AG184" s="292" t="s">
        <v>575</v>
      </c>
      <c r="AH184" s="183"/>
      <c r="AI184" s="162" t="s">
        <v>57</v>
      </c>
      <c r="AJ184" s="179"/>
      <c r="AK184" s="162"/>
      <c r="AL184" s="179"/>
      <c r="AM184" s="292" t="s">
        <v>57</v>
      </c>
      <c r="AN184" s="293"/>
      <c r="AO184" s="293"/>
      <c r="AP184" s="293"/>
      <c r="AQ184" s="293"/>
      <c r="AR184" s="293"/>
      <c r="AS184" s="292"/>
      <c r="AT184" s="293"/>
      <c r="AU184" s="292"/>
      <c r="AV184" s="293"/>
      <c r="AW184" s="293"/>
      <c r="AX184" s="292" t="s">
        <v>575</v>
      </c>
      <c r="AY184" s="152"/>
      <c r="BL184" s="292" t="s">
        <v>1287</v>
      </c>
    </row>
    <row r="185" spans="1:67" s="168" customFormat="1" ht="80.25" customHeight="1">
      <c r="B185" s="955" t="s">
        <v>1404</v>
      </c>
      <c r="C185" s="955"/>
      <c r="D185" s="955"/>
      <c r="E185" s="955"/>
      <c r="F185" s="454" t="s">
        <v>1739</v>
      </c>
      <c r="G185" s="320">
        <f>+G186+G236+G263</f>
        <v>40</v>
      </c>
      <c r="H185" s="321">
        <f>+H186+H236+H263</f>
        <v>96425.72</v>
      </c>
      <c r="I185" s="321">
        <f>+I186+I236+I263</f>
        <v>96221.27</v>
      </c>
      <c r="J185" s="321">
        <f>+J186+J236+J263</f>
        <v>81930.92</v>
      </c>
      <c r="K185" s="321">
        <f>+K186+K236+K263</f>
        <v>81930.92</v>
      </c>
      <c r="L185" s="283"/>
      <c r="M185" s="283"/>
      <c r="N185" s="283"/>
      <c r="O185" s="276"/>
      <c r="P185" s="276"/>
      <c r="Q185" s="276"/>
      <c r="R185" s="276"/>
      <c r="S185" s="276"/>
      <c r="T185" s="323">
        <f>COUNTIF(T186:T264,"x")</f>
        <v>0</v>
      </c>
      <c r="U185" s="277" t="s">
        <v>128</v>
      </c>
      <c r="V185" s="277"/>
      <c r="W185" s="277"/>
      <c r="X185" s="277"/>
      <c r="Y185" s="277"/>
      <c r="Z185" s="277"/>
      <c r="AA185" s="276"/>
      <c r="AB185" s="276"/>
      <c r="AC185" s="276"/>
      <c r="AD185" s="276"/>
      <c r="AE185" s="276"/>
      <c r="AF185" s="276"/>
      <c r="AG185" s="276"/>
      <c r="AH185" s="276"/>
      <c r="AI185" s="276"/>
      <c r="AJ185" s="276"/>
      <c r="AK185" s="276"/>
      <c r="AL185" s="276"/>
      <c r="AM185" s="276"/>
      <c r="AN185" s="276"/>
      <c r="AO185" s="278"/>
      <c r="AP185" s="279"/>
      <c r="AQ185" s="278"/>
      <c r="AR185" s="278"/>
      <c r="AS185" s="278"/>
      <c r="AT185" s="278"/>
      <c r="AU185" s="278"/>
      <c r="AV185" s="278"/>
      <c r="AW185" s="278"/>
      <c r="AX185" s="278"/>
      <c r="AY185" s="280"/>
      <c r="AZ185" s="281"/>
      <c r="BA185" s="169"/>
      <c r="BN185" s="165"/>
      <c r="BO185" s="210"/>
    </row>
    <row r="186" spans="1:67" s="151" customFormat="1" ht="38.25" customHeight="1">
      <c r="A186" s="150"/>
      <c r="B186" s="324" t="s">
        <v>50</v>
      </c>
      <c r="C186" s="324" t="s">
        <v>51</v>
      </c>
      <c r="D186" s="324"/>
      <c r="E186" s="325"/>
      <c r="F186" s="325" t="s">
        <v>1388</v>
      </c>
      <c r="G186" s="326">
        <f>+G187+G191</f>
        <v>24</v>
      </c>
      <c r="H186" s="327">
        <f>+H187+H191</f>
        <v>13062.82</v>
      </c>
      <c r="I186" s="327">
        <f>+I187+I191</f>
        <v>12858.369999999999</v>
      </c>
      <c r="J186" s="327">
        <f>+J187+J191</f>
        <v>14511</v>
      </c>
      <c r="K186" s="327">
        <f>+K187+K191</f>
        <v>14511</v>
      </c>
      <c r="L186" s="328"/>
      <c r="M186" s="328"/>
      <c r="N186" s="328"/>
      <c r="O186" s="328"/>
      <c r="P186" s="328"/>
      <c r="Q186" s="328"/>
      <c r="R186" s="328"/>
      <c r="S186" s="328"/>
      <c r="T186" s="324">
        <f>+T187</f>
        <v>0</v>
      </c>
      <c r="U186" s="329"/>
      <c r="V186" s="329"/>
      <c r="W186" s="350">
        <f>+W187+W205</f>
        <v>0</v>
      </c>
      <c r="X186" s="329">
        <f ca="1">+X187+X205</f>
        <v>2</v>
      </c>
      <c r="Y186" s="329">
        <f ca="1">+Y187+Y205</f>
        <v>0</v>
      </c>
      <c r="Z186" s="329">
        <f ca="1">+Z187+Z205</f>
        <v>26</v>
      </c>
      <c r="AA186" s="328"/>
      <c r="AB186" s="328"/>
      <c r="AC186" s="328"/>
      <c r="AD186" s="328"/>
      <c r="AE186" s="328"/>
      <c r="AF186" s="328"/>
      <c r="AG186" s="328"/>
      <c r="AH186" s="330"/>
      <c r="AI186" s="330"/>
      <c r="AJ186" s="331"/>
      <c r="AK186" s="331"/>
      <c r="AL186" s="331"/>
      <c r="AM186" s="331"/>
      <c r="AN186" s="150"/>
      <c r="AO186" s="172"/>
      <c r="AQ186" s="172"/>
      <c r="AR186" s="172"/>
      <c r="AS186" s="172"/>
      <c r="AT186" s="172"/>
      <c r="AU186" s="172"/>
      <c r="AV186" s="172"/>
      <c r="AW186" s="172"/>
      <c r="AX186" s="172"/>
      <c r="AY186" s="173"/>
      <c r="AZ186" s="174"/>
      <c r="BA186" s="175"/>
      <c r="BN186" s="150"/>
    </row>
    <row r="187" spans="1:67" s="151" customFormat="1" ht="41.25" customHeight="1">
      <c r="A187" s="150"/>
      <c r="B187" s="293">
        <v>1</v>
      </c>
      <c r="C187" s="293" t="s">
        <v>53</v>
      </c>
      <c r="D187" s="293"/>
      <c r="E187" s="293"/>
      <c r="F187" s="293" t="s">
        <v>1392</v>
      </c>
      <c r="G187" s="251">
        <f>SUM(G188:G190)</f>
        <v>2</v>
      </c>
      <c r="H187" s="291">
        <f>SUM(H188:H190)</f>
        <v>7660</v>
      </c>
      <c r="I187" s="291">
        <f>SUM(I188:I190)</f>
        <v>7660</v>
      </c>
      <c r="J187" s="291">
        <f>SUM(J188:J190)</f>
        <v>9341.6</v>
      </c>
      <c r="K187" s="291">
        <f>SUM(K188:K190)</f>
        <v>9341.6</v>
      </c>
      <c r="L187" s="293"/>
      <c r="M187" s="293"/>
      <c r="N187" s="293"/>
      <c r="O187" s="293"/>
      <c r="P187" s="293"/>
      <c r="Q187" s="293"/>
      <c r="R187" s="293"/>
      <c r="S187" s="293"/>
      <c r="T187" s="293">
        <f>COUNTIF(T188:T190,"x")</f>
        <v>0</v>
      </c>
      <c r="U187" s="293"/>
      <c r="V187" s="293"/>
      <c r="W187" s="293"/>
      <c r="X187" s="293">
        <f ca="1">COUNTIF(X189:X197,"x")</f>
        <v>1</v>
      </c>
      <c r="Y187" s="293">
        <f ca="1">COUNTIF(Y189:Y197,"x")</f>
        <v>0</v>
      </c>
      <c r="Z187" s="293">
        <f ca="1">COUNTIF(Z189:Z197,"x")</f>
        <v>5</v>
      </c>
      <c r="AA187" s="293"/>
      <c r="AB187" s="293"/>
      <c r="AC187" s="293"/>
      <c r="AD187" s="293"/>
      <c r="AE187" s="293"/>
      <c r="AF187" s="293"/>
      <c r="AG187" s="293"/>
      <c r="AH187" s="150"/>
      <c r="AI187" s="150"/>
      <c r="AJ187" s="165"/>
      <c r="AK187" s="165"/>
      <c r="AL187" s="165"/>
      <c r="AM187" s="165"/>
      <c r="AN187" s="150"/>
      <c r="AO187" s="172"/>
      <c r="AQ187" s="172"/>
      <c r="AR187" s="172"/>
      <c r="AS187" s="172"/>
      <c r="AT187" s="172"/>
      <c r="AU187" s="172"/>
      <c r="AV187" s="172"/>
      <c r="AW187" s="172"/>
      <c r="AX187" s="172"/>
      <c r="AY187" s="173"/>
      <c r="AZ187" s="173"/>
      <c r="BA187" s="176"/>
      <c r="BN187" s="150"/>
    </row>
    <row r="188" spans="1:67" ht="75.75" hidden="1" customHeight="1">
      <c r="A188" s="172"/>
      <c r="B188" s="292"/>
      <c r="C188" s="292"/>
      <c r="D188" s="66"/>
      <c r="E188" s="66"/>
      <c r="F188" s="292"/>
      <c r="G188" s="456"/>
      <c r="H188" s="270"/>
      <c r="I188" s="270"/>
      <c r="J188" s="270"/>
      <c r="K188" s="270"/>
      <c r="L188" s="312"/>
      <c r="M188" s="312"/>
      <c r="N188" s="292"/>
      <c r="O188" s="292"/>
      <c r="P188" s="292"/>
      <c r="Q188" s="292"/>
      <c r="R188" s="292"/>
      <c r="S188" s="292"/>
      <c r="T188" s="292"/>
      <c r="U188" s="292"/>
      <c r="V188" s="178"/>
      <c r="W188" s="66"/>
      <c r="X188" s="292"/>
      <c r="Y188" s="292"/>
      <c r="Z188" s="292"/>
      <c r="AA188" s="292"/>
      <c r="AB188" s="292"/>
      <c r="AC188" s="292"/>
      <c r="AD188" s="292"/>
      <c r="AE188" s="292"/>
      <c r="AF188" s="292"/>
      <c r="AG188" s="292"/>
      <c r="AH188" s="179"/>
      <c r="AI188" s="179"/>
      <c r="AJ188" s="179"/>
      <c r="AK188" s="66"/>
      <c r="AL188" s="179"/>
      <c r="AM188" s="292"/>
      <c r="AN188" s="66"/>
      <c r="AO188" s="66"/>
      <c r="AP188" s="66"/>
      <c r="AQ188" s="66"/>
      <c r="AR188" s="292"/>
      <c r="AS188" s="66"/>
      <c r="AT188" s="66"/>
      <c r="AU188" s="66"/>
      <c r="AV188" s="66"/>
      <c r="AW188" s="66"/>
      <c r="AX188" s="66"/>
      <c r="AY188" s="180"/>
      <c r="AZ188" s="66"/>
      <c r="BA188" s="69"/>
      <c r="BN188" s="292"/>
    </row>
    <row r="189" spans="1:67" ht="59.25" customHeight="1">
      <c r="A189" s="172">
        <v>4</v>
      </c>
      <c r="B189" s="292" t="s">
        <v>106</v>
      </c>
      <c r="C189" s="292" t="s">
        <v>1331</v>
      </c>
      <c r="D189" s="66" t="s">
        <v>102</v>
      </c>
      <c r="E189" s="66" t="s">
        <v>102</v>
      </c>
      <c r="F189" s="292" t="s">
        <v>103</v>
      </c>
      <c r="G189" s="456">
        <v>1</v>
      </c>
      <c r="H189" s="270">
        <v>1788</v>
      </c>
      <c r="I189" s="270">
        <f>+H189</f>
        <v>1788</v>
      </c>
      <c r="J189" s="270">
        <v>3988</v>
      </c>
      <c r="K189" s="270">
        <f>+J189</f>
        <v>3988</v>
      </c>
      <c r="L189" s="292"/>
      <c r="M189" s="292"/>
      <c r="N189" s="10"/>
      <c r="O189" s="359"/>
      <c r="P189" s="292"/>
      <c r="Q189" s="292"/>
      <c r="R189" s="292"/>
      <c r="S189" s="292"/>
      <c r="T189" s="292"/>
      <c r="U189" s="292"/>
      <c r="V189" s="292"/>
      <c r="W189" s="66"/>
      <c r="X189" s="292"/>
      <c r="Y189" s="292"/>
      <c r="Z189" s="292" t="s">
        <v>57</v>
      </c>
      <c r="AA189" s="292"/>
      <c r="AB189" s="292"/>
      <c r="AC189" s="292"/>
      <c r="AD189" s="292"/>
      <c r="AE189" s="292"/>
      <c r="AF189" s="292"/>
      <c r="AG189" s="292"/>
      <c r="AH189" s="179"/>
      <c r="AI189" s="179"/>
      <c r="AJ189" s="179"/>
      <c r="AK189" s="179"/>
      <c r="AL189" s="179"/>
      <c r="AM189" s="292" t="s">
        <v>57</v>
      </c>
      <c r="AN189" s="66" t="s">
        <v>104</v>
      </c>
      <c r="AO189" s="66" t="s">
        <v>104</v>
      </c>
      <c r="AP189" s="66"/>
      <c r="AQ189" s="66" t="s">
        <v>105</v>
      </c>
      <c r="AR189" s="292" t="s">
        <v>62</v>
      </c>
      <c r="AS189" s="66" t="s">
        <v>63</v>
      </c>
      <c r="AT189" s="66"/>
      <c r="AU189" s="66"/>
      <c r="AV189" s="66"/>
      <c r="AW189" s="66"/>
      <c r="AX189" s="66"/>
      <c r="AY189" s="180" t="s">
        <v>64</v>
      </c>
      <c r="AZ189" s="66" t="s">
        <v>102</v>
      </c>
      <c r="BA189" s="69"/>
      <c r="BN189" s="292" t="s">
        <v>1307</v>
      </c>
    </row>
    <row r="190" spans="1:67" ht="71.25" customHeight="1">
      <c r="A190" s="172">
        <v>3</v>
      </c>
      <c r="B190" s="292" t="s">
        <v>463</v>
      </c>
      <c r="C190" s="292" t="s">
        <v>94</v>
      </c>
      <c r="D190" s="66" t="s">
        <v>95</v>
      </c>
      <c r="E190" s="292"/>
      <c r="F190" s="292" t="s">
        <v>96</v>
      </c>
      <c r="G190" s="456">
        <v>1</v>
      </c>
      <c r="H190" s="270">
        <v>5872</v>
      </c>
      <c r="I190" s="270">
        <f>+H190</f>
        <v>5872</v>
      </c>
      <c r="J190" s="270">
        <v>5353.6</v>
      </c>
      <c r="K190" s="270">
        <f>+J190</f>
        <v>5353.6</v>
      </c>
      <c r="L190" s="292"/>
      <c r="M190" s="292"/>
      <c r="N190" s="10"/>
      <c r="O190" s="359"/>
      <c r="P190" s="292"/>
      <c r="Q190" s="292"/>
      <c r="R190" s="292"/>
      <c r="S190" s="292"/>
      <c r="T190" s="292"/>
      <c r="U190" s="292"/>
      <c r="V190" s="292"/>
      <c r="W190" s="292"/>
      <c r="X190" s="292"/>
      <c r="Y190" s="292"/>
      <c r="Z190" s="292" t="s">
        <v>57</v>
      </c>
      <c r="AA190" s="292"/>
      <c r="AB190" s="292"/>
      <c r="AC190" s="292"/>
      <c r="AD190" s="292"/>
      <c r="AE190" s="292"/>
      <c r="AF190" s="292"/>
      <c r="AG190" s="292"/>
      <c r="AH190" s="179"/>
      <c r="AI190" s="179"/>
      <c r="AJ190" s="179"/>
      <c r="AK190" s="179"/>
      <c r="AL190" s="179"/>
      <c r="AM190" s="292" t="s">
        <v>57</v>
      </c>
      <c r="AN190" s="66" t="s">
        <v>97</v>
      </c>
      <c r="AO190" s="66" t="s">
        <v>98</v>
      </c>
      <c r="AP190" s="66"/>
      <c r="AQ190" s="66" t="s">
        <v>99</v>
      </c>
      <c r="AR190" s="292" t="s">
        <v>62</v>
      </c>
      <c r="AS190" s="292" t="s">
        <v>100</v>
      </c>
      <c r="AT190" s="292"/>
      <c r="AU190" s="292"/>
      <c r="AV190" s="66"/>
      <c r="AW190" s="292"/>
      <c r="AX190" s="66"/>
      <c r="AY190" s="180" t="s">
        <v>64</v>
      </c>
      <c r="AZ190" s="292" t="s">
        <v>1457</v>
      </c>
      <c r="BA190" s="69"/>
      <c r="BN190" s="292" t="s">
        <v>1307</v>
      </c>
      <c r="BO190" s="176" t="s">
        <v>1307</v>
      </c>
    </row>
    <row r="191" spans="1:67" s="151" customFormat="1" ht="38.25" customHeight="1">
      <c r="A191" s="150"/>
      <c r="B191" s="293">
        <v>2</v>
      </c>
      <c r="C191" s="293" t="s">
        <v>107</v>
      </c>
      <c r="D191" s="239"/>
      <c r="E191" s="239"/>
      <c r="F191" s="181" t="s">
        <v>1740</v>
      </c>
      <c r="G191" s="251">
        <f>+G192+G195+G197+G205+G208+G212+G221+G224+G227+G229</f>
        <v>22</v>
      </c>
      <c r="H191" s="291">
        <f>+H192+H195+H197+H205+H208+H212+H221+H224+H227+H229</f>
        <v>5402.82</v>
      </c>
      <c r="I191" s="291">
        <f>+I192+I195+I197+I205+I208+I212+I221+I224+I227+I229</f>
        <v>5198.37</v>
      </c>
      <c r="J191" s="291">
        <f>+J192+J195+J197+J205+J208+J212+J221+J224+J227+J229</f>
        <v>5169.4000000000005</v>
      </c>
      <c r="K191" s="291">
        <f>+K192+K195+K197+K205+K208+K212+K221+K224+K227+K229</f>
        <v>5169.4000000000005</v>
      </c>
      <c r="L191" s="170"/>
      <c r="M191" s="170"/>
      <c r="N191" s="170"/>
      <c r="O191" s="170"/>
      <c r="P191" s="170"/>
      <c r="Q191" s="170"/>
      <c r="R191" s="170"/>
      <c r="S191" s="170"/>
      <c r="T191" s="293">
        <f>+T192+T195+T197+T205+T208+T212+T221+T224+T227+T229</f>
        <v>0</v>
      </c>
      <c r="U191" s="182"/>
      <c r="V191" s="182"/>
      <c r="W191" s="182"/>
      <c r="X191" s="171">
        <f ca="1">+X192+#REF!+X280+X295+X301+X311+X327+X337+X348+X356</f>
        <v>2</v>
      </c>
      <c r="Y191" s="171">
        <f ca="1">+Y192+#REF!+Y280+Y295+Y301+Y311+Y327+Y337+Y348+Y356</f>
        <v>0</v>
      </c>
      <c r="Z191" s="171">
        <f ca="1">+Z192+#REF!+Z280+Z295+Z301+Z311+Z327+Z337+Z348+Z356</f>
        <v>33</v>
      </c>
      <c r="AA191" s="170"/>
      <c r="AB191" s="170"/>
      <c r="AC191" s="170"/>
      <c r="AD191" s="170"/>
      <c r="AE191" s="170"/>
      <c r="AF191" s="170"/>
      <c r="AG191" s="170"/>
      <c r="AH191" s="150"/>
      <c r="AI191" s="150"/>
      <c r="AJ191" s="165"/>
      <c r="AK191" s="165"/>
      <c r="AL191" s="165"/>
      <c r="AM191" s="165"/>
      <c r="AN191" s="150"/>
      <c r="AO191" s="172"/>
      <c r="AQ191" s="172"/>
      <c r="AR191" s="172"/>
      <c r="AS191" s="172"/>
      <c r="AT191" s="172"/>
      <c r="AU191" s="172"/>
      <c r="AV191" s="172"/>
      <c r="AW191" s="172"/>
      <c r="AX191" s="172"/>
      <c r="AY191" s="173"/>
      <c r="AZ191" s="173"/>
      <c r="BA191" s="176"/>
      <c r="BN191" s="150"/>
    </row>
    <row r="192" spans="1:67" s="151" customFormat="1" ht="42.75" customHeight="1">
      <c r="A192" s="150"/>
      <c r="B192" s="293" t="s">
        <v>496</v>
      </c>
      <c r="C192" s="293" t="s">
        <v>109</v>
      </c>
      <c r="D192" s="293"/>
      <c r="E192" s="293"/>
      <c r="F192" s="293" t="s">
        <v>1392</v>
      </c>
      <c r="G192" s="251">
        <f>SUM(G193:G194)</f>
        <v>2</v>
      </c>
      <c r="H192" s="291">
        <f>SUM(H193:H194)</f>
        <v>264.89999999999998</v>
      </c>
      <c r="I192" s="291">
        <f>SUM(I193:I194)</f>
        <v>264.89999999999998</v>
      </c>
      <c r="J192" s="291">
        <f>SUM(J193:J194)</f>
        <v>701.9</v>
      </c>
      <c r="K192" s="291">
        <f>SUM(K193:K194)</f>
        <v>701.9</v>
      </c>
      <c r="L192" s="293"/>
      <c r="M192" s="293"/>
      <c r="N192" s="293"/>
      <c r="O192" s="293"/>
      <c r="P192" s="293"/>
      <c r="Q192" s="293"/>
      <c r="R192" s="293"/>
      <c r="S192" s="293"/>
      <c r="T192" s="352">
        <f>COUNTIF(T193:T194,"x")</f>
        <v>0</v>
      </c>
      <c r="U192" s="293"/>
      <c r="V192" s="293"/>
      <c r="W192" s="293"/>
      <c r="X192" s="293">
        <f ca="1">COUNTIF(X193:X251,"x")</f>
        <v>2</v>
      </c>
      <c r="Y192" s="293">
        <f ca="1">COUNTIF(Y193:Y251,"x")</f>
        <v>0</v>
      </c>
      <c r="Z192" s="293">
        <f ca="1">COUNTIF(Z193:Z251,"x")</f>
        <v>33</v>
      </c>
      <c r="AA192" s="293"/>
      <c r="AB192" s="293"/>
      <c r="AC192" s="293"/>
      <c r="AD192" s="293"/>
      <c r="AE192" s="293"/>
      <c r="AF192" s="293"/>
      <c r="AG192" s="293"/>
      <c r="AH192" s="183"/>
      <c r="AI192" s="183"/>
      <c r="AJ192" s="183"/>
      <c r="AK192" s="183"/>
      <c r="AL192" s="183"/>
      <c r="AM192" s="183"/>
      <c r="AN192" s="183"/>
      <c r="AO192" s="184"/>
      <c r="AQ192" s="184"/>
      <c r="AR192" s="184"/>
      <c r="AS192" s="184"/>
      <c r="AT192" s="184"/>
      <c r="AU192" s="185"/>
      <c r="AV192" s="184"/>
      <c r="AW192" s="185"/>
      <c r="AX192" s="184"/>
      <c r="AY192" s="186"/>
      <c r="AZ192" s="186"/>
      <c r="BA192" s="187"/>
      <c r="BN192" s="150"/>
    </row>
    <row r="193" spans="1:66" ht="77.25" customHeight="1">
      <c r="A193" s="172">
        <f>+A258+1</f>
        <v>4</v>
      </c>
      <c r="B193" s="292" t="s">
        <v>498</v>
      </c>
      <c r="C193" s="292" t="s">
        <v>109</v>
      </c>
      <c r="D193" s="188" t="s">
        <v>134</v>
      </c>
      <c r="E193" s="292"/>
      <c r="F193" s="292" t="s">
        <v>135</v>
      </c>
      <c r="G193" s="456">
        <v>1</v>
      </c>
      <c r="H193" s="270">
        <v>230.4</v>
      </c>
      <c r="I193" s="270">
        <v>230.4</v>
      </c>
      <c r="J193" s="270">
        <v>667.4</v>
      </c>
      <c r="K193" s="270">
        <f>+J193</f>
        <v>667.4</v>
      </c>
      <c r="L193" s="292"/>
      <c r="M193" s="292"/>
      <c r="N193" s="292" t="s">
        <v>1569</v>
      </c>
      <c r="O193" s="178" t="s">
        <v>1511</v>
      </c>
      <c r="P193" s="292"/>
      <c r="Q193" s="292"/>
      <c r="R193" s="292"/>
      <c r="S193" s="292"/>
      <c r="T193" s="292"/>
      <c r="U193" s="292"/>
      <c r="V193" s="292"/>
      <c r="W193" s="188"/>
      <c r="X193" s="292"/>
      <c r="Y193" s="292"/>
      <c r="Z193" s="292" t="s">
        <v>57</v>
      </c>
      <c r="AA193" s="292"/>
      <c r="AB193" s="292"/>
      <c r="AC193" s="292"/>
      <c r="AD193" s="292"/>
      <c r="AE193" s="292"/>
      <c r="AF193" s="292"/>
      <c r="AG193" s="292"/>
      <c r="AH193" s="179"/>
      <c r="AI193" s="179"/>
      <c r="AJ193" s="179"/>
      <c r="AK193" s="179"/>
      <c r="AL193" s="179"/>
      <c r="AM193" s="292" t="s">
        <v>57</v>
      </c>
      <c r="AN193" s="188" t="s">
        <v>136</v>
      </c>
      <c r="AO193" s="293" t="s">
        <v>137</v>
      </c>
      <c r="AP193" s="293"/>
      <c r="AQ193" s="292" t="s">
        <v>114</v>
      </c>
      <c r="AR193" s="292" t="s">
        <v>115</v>
      </c>
      <c r="AS193" s="66" t="s">
        <v>63</v>
      </c>
      <c r="AT193" s="66"/>
      <c r="AU193" s="66"/>
      <c r="AV193" s="188"/>
      <c r="AW193" s="66"/>
      <c r="AX193" s="188"/>
      <c r="AY193" s="180" t="s">
        <v>64</v>
      </c>
      <c r="AZ193" s="188" t="s">
        <v>134</v>
      </c>
      <c r="BA193" s="189" t="s">
        <v>1216</v>
      </c>
      <c r="BN193" s="292" t="s">
        <v>1307</v>
      </c>
    </row>
    <row r="194" spans="1:66" ht="83.25" customHeight="1">
      <c r="A194" s="172">
        <f>+A193+1</f>
        <v>5</v>
      </c>
      <c r="B194" s="292" t="s">
        <v>501</v>
      </c>
      <c r="C194" s="292" t="s">
        <v>109</v>
      </c>
      <c r="D194" s="188" t="s">
        <v>1458</v>
      </c>
      <c r="E194" s="292"/>
      <c r="F194" s="292" t="s">
        <v>138</v>
      </c>
      <c r="G194" s="456">
        <v>1</v>
      </c>
      <c r="H194" s="270">
        <v>34.5</v>
      </c>
      <c r="I194" s="270">
        <f>+H194</f>
        <v>34.5</v>
      </c>
      <c r="J194" s="270">
        <v>34.5</v>
      </c>
      <c r="K194" s="270">
        <f>+J194</f>
        <v>34.5</v>
      </c>
      <c r="L194" s="292"/>
      <c r="M194" s="292"/>
      <c r="N194" s="292" t="s">
        <v>139</v>
      </c>
      <c r="O194" s="190">
        <v>40700</v>
      </c>
      <c r="P194" s="292"/>
      <c r="Q194" s="190"/>
      <c r="R194" s="292"/>
      <c r="S194" s="292"/>
      <c r="T194" s="292"/>
      <c r="U194" s="292"/>
      <c r="V194" s="292"/>
      <c r="W194" s="188"/>
      <c r="X194" s="292"/>
      <c r="Y194" s="292"/>
      <c r="Z194" s="292" t="s">
        <v>57</v>
      </c>
      <c r="AA194" s="292"/>
      <c r="AB194" s="292"/>
      <c r="AC194" s="292"/>
      <c r="AD194" s="292"/>
      <c r="AE194" s="292"/>
      <c r="AF194" s="292"/>
      <c r="AG194" s="292"/>
      <c r="AH194" s="179"/>
      <c r="AI194" s="179"/>
      <c r="AJ194" s="179"/>
      <c r="AK194" s="179"/>
      <c r="AL194" s="179"/>
      <c r="AM194" s="292" t="s">
        <v>57</v>
      </c>
      <c r="AO194" s="293" t="s">
        <v>133</v>
      </c>
      <c r="AP194" s="293"/>
      <c r="AQ194" s="292" t="s">
        <v>114</v>
      </c>
      <c r="AR194" s="292" t="s">
        <v>115</v>
      </c>
      <c r="AS194" s="66" t="s">
        <v>63</v>
      </c>
      <c r="AT194" s="66"/>
      <c r="AU194" s="66"/>
      <c r="AV194" s="188"/>
      <c r="AW194" s="66"/>
      <c r="AX194" s="188"/>
      <c r="AY194" s="180" t="s">
        <v>64</v>
      </c>
      <c r="AZ194" s="188" t="s">
        <v>1459</v>
      </c>
      <c r="BA194" s="189" t="s">
        <v>1216</v>
      </c>
      <c r="BN194" s="292" t="s">
        <v>1307</v>
      </c>
    </row>
    <row r="195" spans="1:66" s="151" customFormat="1" ht="40.5" customHeight="1">
      <c r="A195" s="150"/>
      <c r="B195" s="293" t="s">
        <v>505</v>
      </c>
      <c r="C195" s="293" t="s">
        <v>141</v>
      </c>
      <c r="D195" s="459"/>
      <c r="E195" s="459"/>
      <c r="F195" s="459" t="s">
        <v>1391</v>
      </c>
      <c r="G195" s="251">
        <f>+G196</f>
        <v>1</v>
      </c>
      <c r="H195" s="291">
        <f>+H196</f>
        <v>271.67</v>
      </c>
      <c r="I195" s="291">
        <f>+I196</f>
        <v>271.67</v>
      </c>
      <c r="J195" s="291">
        <f>+J196</f>
        <v>112.48</v>
      </c>
      <c r="K195" s="291">
        <f>+K196</f>
        <v>112.48</v>
      </c>
      <c r="L195" s="293"/>
      <c r="M195" s="293"/>
      <c r="N195" s="293"/>
      <c r="O195" s="293"/>
      <c r="P195" s="293"/>
      <c r="Q195" s="293"/>
      <c r="R195" s="293"/>
      <c r="S195" s="293"/>
      <c r="T195" s="353">
        <f>COUNTIF(T196,"x")</f>
        <v>0</v>
      </c>
      <c r="U195" s="293"/>
      <c r="V195" s="293"/>
      <c r="W195" s="293"/>
      <c r="X195" s="293">
        <f ca="1">COUNTIF(X42:X263,"x")</f>
        <v>2</v>
      </c>
      <c r="Y195" s="293">
        <f ca="1">COUNTIF(Y42:Y263,"x")</f>
        <v>0</v>
      </c>
      <c r="Z195" s="293">
        <f ca="1">COUNTIF(Z42:Z263,"x")</f>
        <v>31</v>
      </c>
      <c r="AA195" s="293"/>
      <c r="AB195" s="293"/>
      <c r="AC195" s="293"/>
      <c r="AD195" s="293"/>
      <c r="AE195" s="293"/>
      <c r="AF195" s="293"/>
      <c r="AG195" s="293"/>
      <c r="AH195" s="183"/>
      <c r="AI195" s="183"/>
      <c r="AJ195" s="183"/>
      <c r="AK195" s="183"/>
      <c r="AL195" s="183"/>
      <c r="AM195" s="183"/>
      <c r="AN195" s="183"/>
      <c r="AO195" s="184"/>
      <c r="AQ195" s="184"/>
      <c r="AR195" s="184"/>
      <c r="AS195" s="184"/>
      <c r="AT195" s="184"/>
      <c r="AU195" s="185"/>
      <c r="AV195" s="184"/>
      <c r="AW195" s="185"/>
      <c r="AX195" s="184"/>
      <c r="AY195" s="186"/>
      <c r="AZ195" s="186"/>
      <c r="BA195" s="187"/>
      <c r="BN195" s="150"/>
    </row>
    <row r="196" spans="1:66" ht="123.75" customHeight="1">
      <c r="A196" s="172">
        <f>+A194+1</f>
        <v>6</v>
      </c>
      <c r="B196" s="292" t="s">
        <v>507</v>
      </c>
      <c r="C196" s="292" t="s">
        <v>142</v>
      </c>
      <c r="D196" s="188" t="s">
        <v>153</v>
      </c>
      <c r="E196" s="292"/>
      <c r="F196" s="292" t="s">
        <v>154</v>
      </c>
      <c r="G196" s="456">
        <v>1</v>
      </c>
      <c r="H196" s="270">
        <v>271.67</v>
      </c>
      <c r="I196" s="270">
        <f>+H196</f>
        <v>271.67</v>
      </c>
      <c r="J196" s="270">
        <v>112.48</v>
      </c>
      <c r="K196" s="270">
        <f>+J196</f>
        <v>112.48</v>
      </c>
      <c r="L196" s="292"/>
      <c r="M196" s="292"/>
      <c r="N196" s="177" t="s">
        <v>1554</v>
      </c>
      <c r="O196" s="292" t="s">
        <v>1553</v>
      </c>
      <c r="P196" s="292"/>
      <c r="Q196" s="292"/>
      <c r="R196" s="292"/>
      <c r="S196" s="292"/>
      <c r="T196" s="292"/>
      <c r="U196" s="292"/>
      <c r="V196" s="292"/>
      <c r="W196" s="188"/>
      <c r="X196" s="292"/>
      <c r="Y196" s="292"/>
      <c r="Z196" s="292" t="s">
        <v>57</v>
      </c>
      <c r="AA196" s="292"/>
      <c r="AB196" s="292"/>
      <c r="AC196" s="292"/>
      <c r="AD196" s="292"/>
      <c r="AE196" s="292"/>
      <c r="AF196" s="292"/>
      <c r="AG196" s="292"/>
      <c r="AH196" s="179"/>
      <c r="AI196" s="179"/>
      <c r="AJ196" s="179"/>
      <c r="AK196" s="179"/>
      <c r="AL196" s="179"/>
      <c r="AM196" s="292" t="s">
        <v>57</v>
      </c>
      <c r="AN196" s="188" t="s">
        <v>153</v>
      </c>
      <c r="AO196" s="293" t="s">
        <v>121</v>
      </c>
      <c r="AP196" s="293"/>
      <c r="AQ196" s="78" t="s">
        <v>143</v>
      </c>
      <c r="AR196" s="292" t="s">
        <v>115</v>
      </c>
      <c r="AS196" s="66" t="s">
        <v>63</v>
      </c>
      <c r="AT196" s="66"/>
      <c r="AU196" s="66"/>
      <c r="AV196" s="66"/>
      <c r="AW196" s="66"/>
      <c r="AX196" s="66"/>
      <c r="AY196" s="180" t="s">
        <v>64</v>
      </c>
      <c r="AZ196" s="188" t="s">
        <v>153</v>
      </c>
      <c r="BA196" s="189" t="s">
        <v>1216</v>
      </c>
      <c r="BN196" s="292" t="s">
        <v>1307</v>
      </c>
    </row>
    <row r="197" spans="1:66" s="151" customFormat="1" ht="43.5" customHeight="1">
      <c r="A197" s="150"/>
      <c r="B197" s="293" t="s">
        <v>812</v>
      </c>
      <c r="C197" s="293" t="s">
        <v>156</v>
      </c>
      <c r="D197" s="293"/>
      <c r="E197" s="459"/>
      <c r="F197" s="459" t="s">
        <v>1387</v>
      </c>
      <c r="G197" s="251">
        <f>SUM(G198:G204)</f>
        <v>5</v>
      </c>
      <c r="H197" s="291">
        <f>SUM(H198:H204)</f>
        <v>204.7</v>
      </c>
      <c r="I197" s="291">
        <f>SUM(I198:I204)</f>
        <v>204.7</v>
      </c>
      <c r="J197" s="291">
        <f>SUM(J198:J204)</f>
        <v>225.78000000000003</v>
      </c>
      <c r="K197" s="291">
        <f>SUM(K198:K204)</f>
        <v>225.78000000000003</v>
      </c>
      <c r="L197" s="293"/>
      <c r="M197" s="293"/>
      <c r="N197" s="293"/>
      <c r="O197" s="293"/>
      <c r="P197" s="293"/>
      <c r="Q197" s="293"/>
      <c r="R197" s="293"/>
      <c r="S197" s="293"/>
      <c r="T197" s="293">
        <f>COUNTIF(T198:T204,"x")</f>
        <v>0</v>
      </c>
      <c r="U197" s="293"/>
      <c r="V197" s="293"/>
      <c r="W197" s="293"/>
      <c r="X197" s="293">
        <f>COUNTIF(X205:X279,"x")</f>
        <v>1</v>
      </c>
      <c r="Y197" s="293">
        <f>COUNTIF(Y205:Y279,"x")</f>
        <v>0</v>
      </c>
      <c r="Z197" s="293">
        <f>COUNTIF(Z205:Z279,"x")</f>
        <v>30</v>
      </c>
      <c r="AA197" s="293"/>
      <c r="AB197" s="293"/>
      <c r="AC197" s="293"/>
      <c r="AD197" s="293"/>
      <c r="AE197" s="293"/>
      <c r="AF197" s="293"/>
      <c r="AG197" s="293"/>
      <c r="AH197" s="293"/>
      <c r="AI197" s="293"/>
      <c r="AJ197" s="293"/>
      <c r="AK197" s="293"/>
      <c r="AL197" s="293"/>
      <c r="AM197" s="293"/>
      <c r="AN197" s="293"/>
      <c r="AO197" s="184"/>
      <c r="AQ197" s="184"/>
      <c r="AR197" s="184"/>
      <c r="AS197" s="184"/>
      <c r="AT197" s="184"/>
      <c r="AU197" s="185"/>
      <c r="AV197" s="184"/>
      <c r="AW197" s="185"/>
      <c r="AX197" s="184"/>
      <c r="AY197" s="186"/>
      <c r="AZ197" s="186"/>
      <c r="BA197" s="187"/>
      <c r="BN197" s="150"/>
    </row>
    <row r="198" spans="1:66" ht="90.75" customHeight="1">
      <c r="A198" s="172">
        <f>+A196+1</f>
        <v>7</v>
      </c>
      <c r="B198" s="292" t="s">
        <v>1338</v>
      </c>
      <c r="C198" s="292" t="s">
        <v>156</v>
      </c>
      <c r="D198" s="188" t="s">
        <v>176</v>
      </c>
      <c r="E198" s="292"/>
      <c r="F198" s="292" t="s">
        <v>177</v>
      </c>
      <c r="G198" s="456">
        <v>1</v>
      </c>
      <c r="H198" s="270">
        <v>33</v>
      </c>
      <c r="I198" s="270">
        <f t="shared" ref="I198:I204" si="3">+H198</f>
        <v>33</v>
      </c>
      <c r="J198" s="270">
        <v>33</v>
      </c>
      <c r="K198" s="270">
        <f t="shared" ref="K198:K204" si="4">+J198</f>
        <v>33</v>
      </c>
      <c r="L198" s="292"/>
      <c r="M198" s="292"/>
      <c r="N198" s="292" t="s">
        <v>178</v>
      </c>
      <c r="O198" s="292" t="s">
        <v>179</v>
      </c>
      <c r="P198" s="292"/>
      <c r="Q198" s="292"/>
      <c r="R198" s="292"/>
      <c r="S198" s="292"/>
      <c r="T198" s="292"/>
      <c r="U198" s="292"/>
      <c r="V198" s="292"/>
      <c r="W198" s="238"/>
      <c r="X198" s="292"/>
      <c r="Y198" s="292"/>
      <c r="Z198" s="292" t="s">
        <v>57</v>
      </c>
      <c r="AA198" s="292"/>
      <c r="AB198" s="292"/>
      <c r="AC198" s="292"/>
      <c r="AD198" s="292"/>
      <c r="AE198" s="292"/>
      <c r="AF198" s="292"/>
      <c r="AG198" s="292"/>
      <c r="AH198" s="179"/>
      <c r="AI198" s="179"/>
      <c r="AJ198" s="179"/>
      <c r="AK198" s="179"/>
      <c r="AL198" s="179"/>
      <c r="AM198" s="292" t="s">
        <v>57</v>
      </c>
      <c r="AN198" s="188" t="s">
        <v>180</v>
      </c>
      <c r="AO198" s="293" t="s">
        <v>116</v>
      </c>
      <c r="AP198" s="293"/>
      <c r="AQ198" s="292" t="s">
        <v>157</v>
      </c>
      <c r="AR198" s="292" t="s">
        <v>115</v>
      </c>
      <c r="AS198" s="66" t="s">
        <v>63</v>
      </c>
      <c r="AT198" s="66"/>
      <c r="AU198" s="66"/>
      <c r="AV198" s="191"/>
      <c r="AW198" s="66"/>
      <c r="AX198" s="191"/>
      <c r="AY198" s="180" t="s">
        <v>64</v>
      </c>
      <c r="AZ198" s="238" t="s">
        <v>176</v>
      </c>
      <c r="BA198" s="189" t="s">
        <v>1216</v>
      </c>
      <c r="BN198" s="292" t="s">
        <v>1307</v>
      </c>
    </row>
    <row r="199" spans="1:66" ht="127.5" hidden="1" customHeight="1">
      <c r="A199" s="172"/>
      <c r="B199" s="292"/>
      <c r="C199" s="292"/>
      <c r="D199" s="188"/>
      <c r="E199" s="292"/>
      <c r="F199" s="292"/>
      <c r="G199" s="456"/>
      <c r="H199" s="270"/>
      <c r="I199" s="270"/>
      <c r="J199" s="270"/>
      <c r="K199" s="270"/>
      <c r="L199" s="312"/>
      <c r="M199" s="312"/>
      <c r="N199" s="292"/>
      <c r="O199" s="292"/>
      <c r="P199" s="292"/>
      <c r="Q199" s="292"/>
      <c r="R199" s="292"/>
      <c r="S199" s="292"/>
      <c r="T199" s="292"/>
      <c r="U199" s="292"/>
      <c r="V199" s="292"/>
      <c r="W199" s="238"/>
      <c r="X199" s="292"/>
      <c r="Y199" s="292"/>
      <c r="Z199" s="292"/>
      <c r="AA199" s="292"/>
      <c r="AB199" s="292"/>
      <c r="AC199" s="292"/>
      <c r="AD199" s="292"/>
      <c r="AE199" s="292"/>
      <c r="AF199" s="292"/>
      <c r="AG199" s="292"/>
      <c r="AH199" s="179"/>
      <c r="AI199" s="179"/>
      <c r="AJ199" s="179"/>
      <c r="AK199" s="179"/>
      <c r="AL199" s="179"/>
      <c r="AM199" s="292"/>
      <c r="AN199" s="191"/>
      <c r="AO199" s="293"/>
      <c r="AP199" s="293"/>
      <c r="AQ199" s="292"/>
      <c r="AR199" s="292"/>
      <c r="AS199" s="66"/>
      <c r="AT199" s="66"/>
      <c r="AU199" s="66"/>
      <c r="AV199" s="191"/>
      <c r="AW199" s="193"/>
      <c r="AX199" s="191"/>
      <c r="AY199" s="192"/>
      <c r="AZ199" s="238"/>
      <c r="BA199" s="194"/>
      <c r="BN199" s="292"/>
    </row>
    <row r="200" spans="1:66" ht="145.5" hidden="1" customHeight="1">
      <c r="A200" s="172"/>
      <c r="B200" s="292"/>
      <c r="C200" s="292"/>
      <c r="D200" s="188"/>
      <c r="E200" s="292"/>
      <c r="F200" s="292"/>
      <c r="G200" s="456"/>
      <c r="H200" s="270"/>
      <c r="I200" s="270"/>
      <c r="J200" s="270"/>
      <c r="K200" s="270"/>
      <c r="L200" s="312"/>
      <c r="M200" s="312"/>
      <c r="N200" s="292"/>
      <c r="O200" s="292"/>
      <c r="P200" s="292"/>
      <c r="Q200" s="292"/>
      <c r="R200" s="292"/>
      <c r="S200" s="292"/>
      <c r="T200" s="292"/>
      <c r="U200" s="292"/>
      <c r="V200" s="292"/>
      <c r="W200" s="238"/>
      <c r="X200" s="292"/>
      <c r="Y200" s="292"/>
      <c r="Z200" s="292"/>
      <c r="AA200" s="292"/>
      <c r="AB200" s="292"/>
      <c r="AC200" s="292"/>
      <c r="AD200" s="292"/>
      <c r="AE200" s="292"/>
      <c r="AF200" s="292"/>
      <c r="AG200" s="292"/>
      <c r="AH200" s="179"/>
      <c r="AI200" s="179"/>
      <c r="AJ200" s="179"/>
      <c r="AK200" s="179"/>
      <c r="AL200" s="179"/>
      <c r="AM200" s="292"/>
      <c r="AN200" s="188"/>
      <c r="AO200" s="293"/>
      <c r="AP200" s="293"/>
      <c r="AQ200" s="292"/>
      <c r="AR200" s="292"/>
      <c r="AS200" s="66"/>
      <c r="AT200" s="66"/>
      <c r="AU200" s="66"/>
      <c r="AV200" s="191"/>
      <c r="AW200" s="66"/>
      <c r="AX200" s="191"/>
      <c r="AY200" s="180"/>
      <c r="AZ200" s="238"/>
      <c r="BA200" s="189"/>
      <c r="BN200" s="292"/>
    </row>
    <row r="201" spans="1:66" ht="80.25" customHeight="1">
      <c r="A201" s="172">
        <f>+A200+1</f>
        <v>1</v>
      </c>
      <c r="B201" s="292" t="s">
        <v>1341</v>
      </c>
      <c r="C201" s="292" t="s">
        <v>156</v>
      </c>
      <c r="D201" s="188" t="s">
        <v>1262</v>
      </c>
      <c r="E201" s="292"/>
      <c r="F201" s="292" t="s">
        <v>187</v>
      </c>
      <c r="G201" s="456">
        <v>1</v>
      </c>
      <c r="H201" s="270">
        <v>47.4</v>
      </c>
      <c r="I201" s="270">
        <f t="shared" si="3"/>
        <v>47.4</v>
      </c>
      <c r="J201" s="270">
        <v>68.48</v>
      </c>
      <c r="K201" s="270">
        <f t="shared" si="4"/>
        <v>68.48</v>
      </c>
      <c r="L201" s="292"/>
      <c r="M201" s="292"/>
      <c r="N201" s="177"/>
      <c r="O201" s="292"/>
      <c r="P201" s="292"/>
      <c r="Q201" s="292"/>
      <c r="R201" s="292"/>
      <c r="S201" s="292"/>
      <c r="T201" s="292"/>
      <c r="U201" s="292"/>
      <c r="V201" s="292"/>
      <c r="W201" s="238"/>
      <c r="X201" s="292"/>
      <c r="Y201" s="292"/>
      <c r="Z201" s="292" t="s">
        <v>57</v>
      </c>
      <c r="AA201" s="292"/>
      <c r="AB201" s="292"/>
      <c r="AC201" s="292"/>
      <c r="AD201" s="292"/>
      <c r="AE201" s="292"/>
      <c r="AF201" s="292"/>
      <c r="AG201" s="292"/>
      <c r="AH201" s="179"/>
      <c r="AI201" s="179"/>
      <c r="AJ201" s="179"/>
      <c r="AK201" s="179"/>
      <c r="AL201" s="179"/>
      <c r="AM201" s="292" t="s">
        <v>57</v>
      </c>
      <c r="AN201" s="191" t="s">
        <v>188</v>
      </c>
      <c r="AO201" s="293" t="s">
        <v>149</v>
      </c>
      <c r="AP201" s="293"/>
      <c r="AQ201" s="292" t="s">
        <v>157</v>
      </c>
      <c r="AR201" s="292" t="s">
        <v>115</v>
      </c>
      <c r="AS201" s="66" t="s">
        <v>63</v>
      </c>
      <c r="AT201" s="66"/>
      <c r="AU201" s="67"/>
      <c r="AV201" s="292"/>
      <c r="AW201" s="193" t="s">
        <v>122</v>
      </c>
      <c r="AX201" s="191"/>
      <c r="AY201" s="192"/>
      <c r="AZ201" s="192" t="s">
        <v>1262</v>
      </c>
      <c r="BA201" s="189" t="s">
        <v>1216</v>
      </c>
      <c r="BN201" s="292" t="s">
        <v>1307</v>
      </c>
    </row>
    <row r="202" spans="1:66" ht="87" customHeight="1">
      <c r="A202" s="172">
        <f>+A199+1</f>
        <v>1</v>
      </c>
      <c r="B202" s="292" t="s">
        <v>1342</v>
      </c>
      <c r="C202" s="292" t="s">
        <v>156</v>
      </c>
      <c r="D202" s="188" t="s">
        <v>1222</v>
      </c>
      <c r="E202" s="292"/>
      <c r="F202" s="292" t="s">
        <v>189</v>
      </c>
      <c r="G202" s="456">
        <v>1</v>
      </c>
      <c r="H202" s="270">
        <v>32</v>
      </c>
      <c r="I202" s="270">
        <f t="shared" si="3"/>
        <v>32</v>
      </c>
      <c r="J202" s="270">
        <v>32</v>
      </c>
      <c r="K202" s="270">
        <f t="shared" si="4"/>
        <v>32</v>
      </c>
      <c r="L202" s="292"/>
      <c r="M202" s="292"/>
      <c r="N202" s="177"/>
      <c r="O202" s="292"/>
      <c r="P202" s="292"/>
      <c r="Q202" s="292"/>
      <c r="R202" s="292"/>
      <c r="S202" s="292"/>
      <c r="T202" s="292"/>
      <c r="U202" s="292"/>
      <c r="V202" s="292"/>
      <c r="W202" s="238"/>
      <c r="X202" s="292"/>
      <c r="Y202" s="292"/>
      <c r="Z202" s="292" t="s">
        <v>57</v>
      </c>
      <c r="AA202" s="292"/>
      <c r="AB202" s="292"/>
      <c r="AC202" s="292"/>
      <c r="AD202" s="292"/>
      <c r="AE202" s="292"/>
      <c r="AF202" s="292"/>
      <c r="AG202" s="292"/>
      <c r="AH202" s="179"/>
      <c r="AI202" s="179"/>
      <c r="AJ202" s="179"/>
      <c r="AK202" s="179"/>
      <c r="AL202" s="179"/>
      <c r="AM202" s="292" t="s">
        <v>57</v>
      </c>
      <c r="AN202" s="191" t="s">
        <v>190</v>
      </c>
      <c r="AO202" s="293" t="s">
        <v>191</v>
      </c>
      <c r="AP202" s="293"/>
      <c r="AQ202" s="292" t="s">
        <v>157</v>
      </c>
      <c r="AR202" s="292" t="s">
        <v>115</v>
      </c>
      <c r="AS202" s="66" t="s">
        <v>63</v>
      </c>
      <c r="AT202" s="66"/>
      <c r="AU202" s="67"/>
      <c r="AV202" s="292"/>
      <c r="AW202" s="193" t="s">
        <v>122</v>
      </c>
      <c r="AX202" s="191"/>
      <c r="AY202" s="192"/>
      <c r="AZ202" s="192" t="s">
        <v>1461</v>
      </c>
      <c r="BA202" s="189" t="s">
        <v>1216</v>
      </c>
      <c r="BN202" s="292" t="s">
        <v>1307</v>
      </c>
    </row>
    <row r="203" spans="1:66" ht="88.5" customHeight="1">
      <c r="A203" s="172">
        <f>+A202+1</f>
        <v>2</v>
      </c>
      <c r="B203" s="292" t="s">
        <v>1343</v>
      </c>
      <c r="C203" s="292" t="s">
        <v>156</v>
      </c>
      <c r="D203" s="188" t="s">
        <v>192</v>
      </c>
      <c r="E203" s="292"/>
      <c r="F203" s="292" t="s">
        <v>193</v>
      </c>
      <c r="G203" s="456">
        <v>1</v>
      </c>
      <c r="H203" s="270">
        <v>42.3</v>
      </c>
      <c r="I203" s="270">
        <f t="shared" si="3"/>
        <v>42.3</v>
      </c>
      <c r="J203" s="270">
        <f>+H203</f>
        <v>42.3</v>
      </c>
      <c r="K203" s="270">
        <f t="shared" si="4"/>
        <v>42.3</v>
      </c>
      <c r="L203" s="292"/>
      <c r="M203" s="292"/>
      <c r="N203" s="177"/>
      <c r="O203" s="292"/>
      <c r="P203" s="292"/>
      <c r="Q203" s="292"/>
      <c r="R203" s="292"/>
      <c r="S203" s="292"/>
      <c r="T203" s="292"/>
      <c r="U203" s="292"/>
      <c r="V203" s="292"/>
      <c r="W203" s="238"/>
      <c r="X203" s="292"/>
      <c r="Y203" s="292"/>
      <c r="Z203" s="292" t="s">
        <v>57</v>
      </c>
      <c r="AA203" s="292"/>
      <c r="AB203" s="292"/>
      <c r="AC203" s="292"/>
      <c r="AD203" s="292"/>
      <c r="AE203" s="292"/>
      <c r="AF203" s="292"/>
      <c r="AG203" s="292"/>
      <c r="AH203" s="179"/>
      <c r="AI203" s="179"/>
      <c r="AJ203" s="179"/>
      <c r="AK203" s="179"/>
      <c r="AL203" s="179"/>
      <c r="AM203" s="292" t="s">
        <v>57</v>
      </c>
      <c r="AN203" s="191" t="s">
        <v>194</v>
      </c>
      <c r="AO203" s="293" t="s">
        <v>195</v>
      </c>
      <c r="AP203" s="293"/>
      <c r="AQ203" s="292" t="s">
        <v>157</v>
      </c>
      <c r="AR203" s="292" t="s">
        <v>115</v>
      </c>
      <c r="AS203" s="66" t="s">
        <v>63</v>
      </c>
      <c r="AT203" s="66"/>
      <c r="AU203" s="67"/>
      <c r="AV203" s="292"/>
      <c r="AW203" s="193" t="s">
        <v>122</v>
      </c>
      <c r="AX203" s="191"/>
      <c r="AY203" s="192"/>
      <c r="AZ203" s="192" t="s">
        <v>1462</v>
      </c>
      <c r="BA203" s="189" t="s">
        <v>1216</v>
      </c>
      <c r="BN203" s="292" t="s">
        <v>1307</v>
      </c>
    </row>
    <row r="204" spans="1:66" ht="115.5">
      <c r="A204" s="172">
        <f>+A203+1</f>
        <v>3</v>
      </c>
      <c r="B204" s="292" t="s">
        <v>1369</v>
      </c>
      <c r="C204" s="292" t="s">
        <v>156</v>
      </c>
      <c r="D204" s="292" t="s">
        <v>1463</v>
      </c>
      <c r="E204" s="292"/>
      <c r="F204" s="292" t="s">
        <v>196</v>
      </c>
      <c r="G204" s="456">
        <v>1</v>
      </c>
      <c r="H204" s="270">
        <v>50</v>
      </c>
      <c r="I204" s="270">
        <f t="shared" si="3"/>
        <v>50</v>
      </c>
      <c r="J204" s="270">
        <v>50</v>
      </c>
      <c r="K204" s="270">
        <f t="shared" si="4"/>
        <v>50</v>
      </c>
      <c r="L204" s="292"/>
      <c r="M204" s="292"/>
      <c r="N204" s="177"/>
      <c r="O204" s="292"/>
      <c r="P204" s="292"/>
      <c r="Q204" s="292"/>
      <c r="R204" s="292"/>
      <c r="S204" s="292"/>
      <c r="T204" s="292"/>
      <c r="U204" s="292"/>
      <c r="V204" s="292"/>
      <c r="W204" s="238"/>
      <c r="X204" s="292"/>
      <c r="Y204" s="292"/>
      <c r="Z204" s="292" t="s">
        <v>57</v>
      </c>
      <c r="AA204" s="292"/>
      <c r="AB204" s="292"/>
      <c r="AC204" s="292"/>
      <c r="AD204" s="292"/>
      <c r="AE204" s="292"/>
      <c r="AF204" s="292"/>
      <c r="AG204" s="292"/>
      <c r="AH204" s="179"/>
      <c r="AI204" s="179"/>
      <c r="AJ204" s="179"/>
      <c r="AK204" s="179"/>
      <c r="AL204" s="179"/>
      <c r="AM204" s="292" t="s">
        <v>57</v>
      </c>
      <c r="AN204" s="191" t="s">
        <v>197</v>
      </c>
      <c r="AO204" s="293" t="s">
        <v>198</v>
      </c>
      <c r="AP204" s="293"/>
      <c r="AQ204" s="292" t="s">
        <v>157</v>
      </c>
      <c r="AR204" s="292" t="s">
        <v>115</v>
      </c>
      <c r="AS204" s="66" t="s">
        <v>63</v>
      </c>
      <c r="AT204" s="66"/>
      <c r="AU204" s="67"/>
      <c r="AV204" s="292"/>
      <c r="AW204" s="193" t="s">
        <v>122</v>
      </c>
      <c r="AX204" s="191"/>
      <c r="AY204" s="192"/>
      <c r="AZ204" s="192" t="s">
        <v>1463</v>
      </c>
      <c r="BA204" s="189" t="s">
        <v>1216</v>
      </c>
      <c r="BN204" s="292" t="s">
        <v>1307</v>
      </c>
    </row>
    <row r="205" spans="1:66" s="151" customFormat="1" ht="45.75" hidden="1" customHeight="1">
      <c r="A205" s="150"/>
      <c r="B205" s="293" t="s">
        <v>814</v>
      </c>
      <c r="C205" s="293" t="s">
        <v>200</v>
      </c>
      <c r="D205" s="293"/>
      <c r="E205" s="459"/>
      <c r="F205" s="459" t="s">
        <v>1392</v>
      </c>
      <c r="G205" s="251">
        <f>SUM(G206:G207)</f>
        <v>0</v>
      </c>
      <c r="H205" s="291">
        <f>SUM(H206:H207)</f>
        <v>0</v>
      </c>
      <c r="I205" s="291">
        <f>SUM(I206:I207)</f>
        <v>0</v>
      </c>
      <c r="J205" s="291">
        <f>SUM(J206:J207)</f>
        <v>0</v>
      </c>
      <c r="K205" s="291">
        <f>SUM(K206:K207)</f>
        <v>0</v>
      </c>
      <c r="L205" s="293"/>
      <c r="M205" s="293"/>
      <c r="N205" s="293"/>
      <c r="O205" s="293"/>
      <c r="P205" s="293"/>
      <c r="Q205" s="293"/>
      <c r="R205" s="293"/>
      <c r="S205" s="293"/>
      <c r="T205" s="293">
        <f>COUNTIF(T206:T207,"x")</f>
        <v>0</v>
      </c>
      <c r="U205" s="293"/>
      <c r="V205" s="293"/>
      <c r="W205" s="293"/>
      <c r="X205" s="293">
        <f>COUNTIF(X208:X263,"x")</f>
        <v>1</v>
      </c>
      <c r="Y205" s="293">
        <f>COUNTIF(Y208:Y263,"x")</f>
        <v>0</v>
      </c>
      <c r="Z205" s="293">
        <f>COUNTIF(Z208:Z263,"x")</f>
        <v>28</v>
      </c>
      <c r="AA205" s="293"/>
      <c r="AB205" s="293"/>
      <c r="AC205" s="293"/>
      <c r="AD205" s="293"/>
      <c r="AE205" s="293"/>
      <c r="AF205" s="293"/>
      <c r="AG205" s="293"/>
      <c r="AH205" s="293"/>
      <c r="AI205" s="293"/>
      <c r="AJ205" s="293"/>
      <c r="AK205" s="293"/>
      <c r="AL205" s="293"/>
      <c r="AM205" s="293"/>
      <c r="AN205" s="293"/>
      <c r="AO205" s="185"/>
      <c r="AQ205" s="185"/>
      <c r="AR205" s="185"/>
      <c r="AS205" s="185"/>
      <c r="AT205" s="185"/>
      <c r="AU205" s="292"/>
      <c r="AV205" s="292"/>
      <c r="AW205" s="292"/>
      <c r="AX205" s="292"/>
      <c r="AY205" s="180"/>
      <c r="AZ205" s="180"/>
      <c r="BA205" s="189"/>
      <c r="BN205" s="150"/>
    </row>
    <row r="206" spans="1:66" s="6" customFormat="1" ht="69.75" hidden="1" customHeight="1">
      <c r="A206" s="3"/>
      <c r="B206" s="359"/>
      <c r="C206" s="359"/>
      <c r="D206" s="359"/>
      <c r="E206" s="359"/>
      <c r="F206" s="359"/>
      <c r="G206" s="317"/>
      <c r="H206" s="289"/>
      <c r="I206" s="289"/>
      <c r="J206" s="289"/>
      <c r="K206" s="289"/>
      <c r="L206" s="172"/>
      <c r="M206" s="3"/>
      <c r="N206" s="292"/>
      <c r="O206" s="8"/>
      <c r="P206" s="359"/>
      <c r="Q206" s="359"/>
      <c r="R206" s="359"/>
      <c r="S206" s="359"/>
      <c r="T206" s="359"/>
      <c r="U206" s="359"/>
      <c r="V206" s="5"/>
      <c r="W206" s="290"/>
      <c r="X206" s="359"/>
      <c r="Y206" s="359"/>
      <c r="Z206" s="359"/>
      <c r="AA206" s="359"/>
      <c r="AB206" s="359"/>
      <c r="AC206" s="359"/>
      <c r="AD206" s="359"/>
      <c r="AE206" s="359"/>
      <c r="AF206" s="359"/>
      <c r="AG206" s="359"/>
      <c r="AH206" s="11"/>
      <c r="AI206" s="11"/>
      <c r="AJ206" s="11"/>
      <c r="AK206" s="11"/>
      <c r="AL206" s="11"/>
      <c r="AM206" s="359"/>
      <c r="AN206" s="9"/>
      <c r="AO206" s="360"/>
      <c r="AP206" s="360"/>
      <c r="AQ206" s="9"/>
      <c r="AR206" s="359"/>
      <c r="AS206" s="9"/>
      <c r="AT206" s="9"/>
      <c r="AU206" s="9"/>
      <c r="AV206" s="9"/>
      <c r="AW206" s="9"/>
      <c r="AX206" s="9"/>
      <c r="AY206" s="7"/>
      <c r="AZ206" s="290"/>
      <c r="BA206" s="18"/>
      <c r="BN206" s="359"/>
    </row>
    <row r="207" spans="1:66" s="6" customFormat="1" ht="81" hidden="1" customHeight="1">
      <c r="A207" s="3"/>
      <c r="B207" s="359"/>
      <c r="C207" s="359"/>
      <c r="D207" s="359"/>
      <c r="E207" s="359"/>
      <c r="F207" s="359"/>
      <c r="G207" s="317"/>
      <c r="H207" s="289"/>
      <c r="I207" s="289"/>
      <c r="J207" s="289"/>
      <c r="K207" s="289"/>
      <c r="L207" s="172"/>
      <c r="M207" s="3"/>
      <c r="N207" s="292"/>
      <c r="O207" s="8"/>
      <c r="P207" s="359"/>
      <c r="Q207" s="359"/>
      <c r="R207" s="359"/>
      <c r="S207" s="359"/>
      <c r="T207" s="359"/>
      <c r="U207" s="359"/>
      <c r="V207" s="5"/>
      <c r="W207" s="290"/>
      <c r="X207" s="359"/>
      <c r="Y207" s="359"/>
      <c r="Z207" s="359"/>
      <c r="AA207" s="359"/>
      <c r="AB207" s="359"/>
      <c r="AC207" s="359"/>
      <c r="AD207" s="359"/>
      <c r="AE207" s="359"/>
      <c r="AF207" s="359"/>
      <c r="AG207" s="359"/>
      <c r="AH207" s="11"/>
      <c r="AI207" s="11"/>
      <c r="AJ207" s="11"/>
      <c r="AK207" s="11"/>
      <c r="AL207" s="11"/>
      <c r="AM207" s="359"/>
      <c r="AN207" s="9"/>
      <c r="AO207" s="360"/>
      <c r="AP207" s="360"/>
      <c r="AQ207" s="9"/>
      <c r="AR207" s="359"/>
      <c r="AS207" s="9"/>
      <c r="AT207" s="9"/>
      <c r="AU207" s="9"/>
      <c r="AV207" s="9"/>
      <c r="AW207" s="9"/>
      <c r="AX207" s="9"/>
      <c r="AY207" s="7"/>
      <c r="AZ207" s="290"/>
      <c r="BA207" s="137"/>
      <c r="BN207" s="359"/>
    </row>
    <row r="208" spans="1:66" s="151" customFormat="1" ht="51" customHeight="1">
      <c r="A208" s="150"/>
      <c r="B208" s="293" t="s">
        <v>816</v>
      </c>
      <c r="C208" s="293" t="s">
        <v>206</v>
      </c>
      <c r="D208" s="293"/>
      <c r="E208" s="293"/>
      <c r="F208" s="459" t="s">
        <v>1392</v>
      </c>
      <c r="G208" s="251">
        <f>SUM(G209:G211)</f>
        <v>2</v>
      </c>
      <c r="H208" s="291">
        <f>SUM(H209:H211)</f>
        <v>255.5</v>
      </c>
      <c r="I208" s="291">
        <f>SUM(I209:I211)</f>
        <v>255.5</v>
      </c>
      <c r="J208" s="291">
        <f>SUM(J209:J211)</f>
        <v>255.5</v>
      </c>
      <c r="K208" s="291">
        <f>SUM(K209:K211)</f>
        <v>255.5</v>
      </c>
      <c r="L208" s="293"/>
      <c r="M208" s="293"/>
      <c r="N208" s="293"/>
      <c r="O208" s="293"/>
      <c r="P208" s="293"/>
      <c r="Q208" s="293"/>
      <c r="R208" s="293"/>
      <c r="S208" s="293"/>
      <c r="T208" s="293">
        <f>COUNTIF(T209:T211,"x")</f>
        <v>0</v>
      </c>
      <c r="U208" s="293"/>
      <c r="V208" s="293"/>
      <c r="W208" s="293"/>
      <c r="X208" s="293">
        <f>COUNTIF(X252:X277,"x")</f>
        <v>0</v>
      </c>
      <c r="Y208" s="293">
        <f>COUNTIF(Y252:Y277,"x")</f>
        <v>0</v>
      </c>
      <c r="Z208" s="293">
        <f>COUNTIF(Z252:Z277,"x")</f>
        <v>9</v>
      </c>
      <c r="AA208" s="293"/>
      <c r="AB208" s="293"/>
      <c r="AC208" s="293"/>
      <c r="AD208" s="293"/>
      <c r="AE208" s="293"/>
      <c r="AF208" s="293"/>
      <c r="AG208" s="293"/>
      <c r="AH208" s="293"/>
      <c r="AI208" s="293"/>
      <c r="AJ208" s="293"/>
      <c r="AK208" s="293"/>
      <c r="AL208" s="293"/>
      <c r="AM208" s="293"/>
      <c r="AN208" s="293"/>
      <c r="AO208" s="293"/>
      <c r="AQ208" s="293"/>
      <c r="AR208" s="293"/>
      <c r="AS208" s="293"/>
      <c r="AT208" s="293"/>
      <c r="AU208" s="292"/>
      <c r="AV208" s="293"/>
      <c r="AW208" s="292"/>
      <c r="AX208" s="293"/>
      <c r="AY208" s="460"/>
      <c r="AZ208" s="460"/>
      <c r="BA208" s="152"/>
      <c r="BN208" s="150"/>
    </row>
    <row r="209" spans="1:73" ht="214.5" customHeight="1">
      <c r="A209" s="172" t="e">
        <f>+#REF!+1</f>
        <v>#REF!</v>
      </c>
      <c r="B209" s="292" t="s">
        <v>1346</v>
      </c>
      <c r="C209" s="292" t="s">
        <v>206</v>
      </c>
      <c r="D209" s="292" t="s">
        <v>1570</v>
      </c>
      <c r="E209" s="292"/>
      <c r="F209" s="292" t="s">
        <v>1522</v>
      </c>
      <c r="G209" s="456">
        <v>1</v>
      </c>
      <c r="H209" s="270">
        <f>43.5*5</f>
        <v>217.5</v>
      </c>
      <c r="I209" s="270">
        <f>+H209</f>
        <v>217.5</v>
      </c>
      <c r="J209" s="270">
        <f>+H209</f>
        <v>217.5</v>
      </c>
      <c r="K209" s="270">
        <f>+J209</f>
        <v>217.5</v>
      </c>
      <c r="L209" s="292" t="s">
        <v>1585</v>
      </c>
      <c r="M209" s="190">
        <v>34830</v>
      </c>
      <c r="N209" s="177"/>
      <c r="O209" s="190"/>
      <c r="P209" s="292"/>
      <c r="Q209" s="292"/>
      <c r="R209" s="292"/>
      <c r="S209" s="292"/>
      <c r="T209" s="292"/>
      <c r="U209" s="292"/>
      <c r="V209" s="292"/>
      <c r="W209" s="238"/>
      <c r="X209" s="292"/>
      <c r="Y209" s="292"/>
      <c r="Z209" s="292" t="s">
        <v>57</v>
      </c>
      <c r="AA209" s="292"/>
      <c r="AB209" s="292"/>
      <c r="AC209" s="292"/>
      <c r="AD209" s="292"/>
      <c r="AE209" s="292"/>
      <c r="AF209" s="292"/>
      <c r="AG209" s="292"/>
      <c r="AH209" s="292"/>
      <c r="AI209" s="292"/>
      <c r="AJ209" s="292"/>
      <c r="AK209" s="292"/>
      <c r="AL209" s="292"/>
      <c r="AM209" s="292" t="s">
        <v>57</v>
      </c>
      <c r="AN209" s="292" t="s">
        <v>228</v>
      </c>
      <c r="AO209" s="293" t="s">
        <v>229</v>
      </c>
      <c r="AP209" s="293"/>
      <c r="AQ209" s="66" t="s">
        <v>207</v>
      </c>
      <c r="AR209" s="292" t="s">
        <v>115</v>
      </c>
      <c r="AS209" s="66" t="s">
        <v>63</v>
      </c>
      <c r="AT209" s="66"/>
      <c r="AU209" s="66"/>
      <c r="AV209" s="292"/>
      <c r="AW209" s="66"/>
      <c r="AX209" s="292"/>
      <c r="AY209" s="180" t="s">
        <v>64</v>
      </c>
      <c r="AZ209" s="68" t="s">
        <v>1479</v>
      </c>
      <c r="BA209" s="189" t="s">
        <v>1216</v>
      </c>
      <c r="BN209" s="292" t="s">
        <v>1307</v>
      </c>
      <c r="BT209" s="176" t="s">
        <v>213</v>
      </c>
      <c r="BU209" s="176" t="s">
        <v>221</v>
      </c>
    </row>
    <row r="210" spans="1:73" s="6" customFormat="1" ht="70.5" customHeight="1">
      <c r="A210" s="3">
        <f>+A61+1</f>
        <v>3</v>
      </c>
      <c r="B210" s="359" t="s">
        <v>1347</v>
      </c>
      <c r="C210" s="359" t="s">
        <v>206</v>
      </c>
      <c r="D210" s="359" t="s">
        <v>1232</v>
      </c>
      <c r="E210" s="359"/>
      <c r="F210" s="359" t="s">
        <v>230</v>
      </c>
      <c r="G210" s="317">
        <v>1</v>
      </c>
      <c r="H210" s="289">
        <v>38</v>
      </c>
      <c r="I210" s="289">
        <f>+H210</f>
        <v>38</v>
      </c>
      <c r="J210" s="289">
        <v>38</v>
      </c>
      <c r="K210" s="289">
        <f>+J210</f>
        <v>38</v>
      </c>
      <c r="L210" s="292"/>
      <c r="M210" s="359"/>
      <c r="N210" s="292"/>
      <c r="O210" s="359"/>
      <c r="P210" s="359"/>
      <c r="Q210" s="359"/>
      <c r="R210" s="359"/>
      <c r="S210" s="359"/>
      <c r="T210" s="359"/>
      <c r="U210" s="359"/>
      <c r="V210" s="359"/>
      <c r="W210" s="290"/>
      <c r="X210" s="359" t="s">
        <v>57</v>
      </c>
      <c r="Y210" s="359"/>
      <c r="Z210" s="359"/>
      <c r="AA210" s="359"/>
      <c r="AB210" s="359"/>
      <c r="AC210" s="359"/>
      <c r="AD210" s="359"/>
      <c r="AE210" s="359"/>
      <c r="AF210" s="359"/>
      <c r="AG210" s="359"/>
      <c r="AH210" s="359"/>
      <c r="AI210" s="359"/>
      <c r="AJ210" s="359"/>
      <c r="AK210" s="359"/>
      <c r="AL210" s="359"/>
      <c r="AM210" s="359" t="s">
        <v>57</v>
      </c>
      <c r="AN210" s="360" t="s">
        <v>231</v>
      </c>
      <c r="AO210" s="361" t="s">
        <v>232</v>
      </c>
      <c r="AQ210" s="359" t="s">
        <v>207</v>
      </c>
      <c r="AR210" s="359" t="s">
        <v>115</v>
      </c>
      <c r="AS210" s="359" t="s">
        <v>63</v>
      </c>
      <c r="AT210" s="359"/>
      <c r="AU210" s="359" t="s">
        <v>72</v>
      </c>
      <c r="AV210" s="360"/>
      <c r="AW210" s="13" t="s">
        <v>122</v>
      </c>
      <c r="AX210" s="359"/>
      <c r="AY210" s="7"/>
      <c r="AZ210" s="359" t="s">
        <v>1465</v>
      </c>
      <c r="BA210" s="18" t="s">
        <v>1216</v>
      </c>
      <c r="BN210" s="359" t="s">
        <v>1307</v>
      </c>
      <c r="BT210" s="6" t="s">
        <v>213</v>
      </c>
      <c r="BU210" s="6" t="s">
        <v>233</v>
      </c>
    </row>
    <row r="211" spans="1:73" s="58" customFormat="1" ht="16.5" hidden="1">
      <c r="A211" s="51"/>
      <c r="B211" s="52"/>
      <c r="C211" s="52"/>
      <c r="D211" s="65"/>
      <c r="E211" s="52"/>
      <c r="F211" s="52"/>
      <c r="G211" s="456"/>
      <c r="H211" s="53"/>
      <c r="I211" s="53"/>
      <c r="J211" s="53"/>
      <c r="K211" s="53"/>
      <c r="L211" s="315"/>
      <c r="M211" s="52"/>
      <c r="N211" s="52"/>
      <c r="O211" s="52"/>
      <c r="P211" s="52"/>
      <c r="Q211" s="52"/>
      <c r="R211" s="52"/>
      <c r="S211" s="52"/>
      <c r="T211" s="52"/>
      <c r="U211" s="52"/>
      <c r="V211" s="59"/>
      <c r="W211" s="238"/>
      <c r="X211" s="52"/>
      <c r="Y211" s="64"/>
      <c r="Z211" s="64"/>
      <c r="AA211" s="64"/>
      <c r="AB211" s="64"/>
      <c r="AC211" s="64"/>
      <c r="AD211" s="64"/>
      <c r="AE211" s="65"/>
      <c r="AF211" s="52"/>
      <c r="AG211" s="66"/>
      <c r="AH211" s="52"/>
      <c r="AI211" s="66"/>
      <c r="AJ211" s="66"/>
      <c r="AK211" s="51"/>
      <c r="AL211" s="85"/>
      <c r="AM211" s="292"/>
      <c r="AN211" s="66"/>
      <c r="AO211" s="68"/>
      <c r="AP211" s="68"/>
      <c r="AQ211" s="66"/>
      <c r="AZ211" s="65"/>
    </row>
    <row r="212" spans="1:73" s="151" customFormat="1" ht="46.5" customHeight="1">
      <c r="A212" s="150"/>
      <c r="B212" s="293" t="s">
        <v>818</v>
      </c>
      <c r="C212" s="293" t="s">
        <v>1284</v>
      </c>
      <c r="D212" s="293"/>
      <c r="E212" s="459"/>
      <c r="F212" s="459" t="s">
        <v>1387</v>
      </c>
      <c r="G212" s="251">
        <f>SUM(G213:G220)</f>
        <v>5</v>
      </c>
      <c r="H212" s="291">
        <f>SUM(H213:H220)</f>
        <v>303.2</v>
      </c>
      <c r="I212" s="291">
        <f>SUM(I213:I220)</f>
        <v>303.2</v>
      </c>
      <c r="J212" s="291">
        <f>SUM(J213:J220)</f>
        <v>288.40000000000003</v>
      </c>
      <c r="K212" s="291">
        <f>SUM(K213:K220)</f>
        <v>288.40000000000003</v>
      </c>
      <c r="L212" s="293"/>
      <c r="M212" s="293"/>
      <c r="N212" s="293"/>
      <c r="O212" s="293"/>
      <c r="P212" s="293"/>
      <c r="Q212" s="293"/>
      <c r="R212" s="293"/>
      <c r="S212" s="293"/>
      <c r="T212" s="293">
        <f>COUNTA(T213:T220)</f>
        <v>0</v>
      </c>
      <c r="U212" s="293"/>
      <c r="V212" s="293"/>
      <c r="W212" s="293"/>
      <c r="X212" s="293">
        <f>COUNTIF(X252:X283,"x")</f>
        <v>0</v>
      </c>
      <c r="Y212" s="293">
        <f>COUNTIF(Y252:Y283,"x")</f>
        <v>0</v>
      </c>
      <c r="Z212" s="293">
        <f>COUNTIF(Z252:Z283,"x")</f>
        <v>9</v>
      </c>
      <c r="AA212" s="293"/>
      <c r="AB212" s="293"/>
      <c r="AC212" s="293"/>
      <c r="AD212" s="293"/>
      <c r="AE212" s="293"/>
      <c r="AF212" s="293"/>
      <c r="AG212" s="293"/>
      <c r="AH212" s="293"/>
      <c r="AI212" s="293"/>
      <c r="AJ212" s="293"/>
      <c r="AK212" s="293"/>
      <c r="AL212" s="293"/>
      <c r="AM212" s="293"/>
      <c r="AN212" s="293"/>
      <c r="AO212" s="293"/>
      <c r="AQ212" s="293"/>
      <c r="AR212" s="293"/>
      <c r="AS212" s="293"/>
      <c r="AT212" s="293"/>
      <c r="AU212" s="292"/>
      <c r="AV212" s="293"/>
      <c r="AW212" s="292"/>
      <c r="AX212" s="293"/>
      <c r="AY212" s="460"/>
      <c r="AZ212" s="460"/>
      <c r="BA212" s="152"/>
      <c r="BN212" s="150"/>
    </row>
    <row r="213" spans="1:73" ht="72.75" customHeight="1">
      <c r="A213" s="172" t="e">
        <f>+#REF!+1</f>
        <v>#REF!</v>
      </c>
      <c r="B213" s="292" t="s">
        <v>1349</v>
      </c>
      <c r="C213" s="292" t="s">
        <v>1284</v>
      </c>
      <c r="D213" s="292" t="s">
        <v>176</v>
      </c>
      <c r="E213" s="292"/>
      <c r="F213" s="292" t="s">
        <v>1526</v>
      </c>
      <c r="G213" s="456">
        <v>1</v>
      </c>
      <c r="H213" s="270">
        <v>89</v>
      </c>
      <c r="I213" s="270">
        <f t="shared" ref="I213:I220" si="5">+H213</f>
        <v>89</v>
      </c>
      <c r="J213" s="270">
        <v>51</v>
      </c>
      <c r="K213" s="270">
        <f t="shared" ref="K213:K220" si="6">+J213</f>
        <v>51</v>
      </c>
      <c r="L213" s="292"/>
      <c r="M213" s="292"/>
      <c r="N213" s="177"/>
      <c r="O213" s="292"/>
      <c r="P213" s="292"/>
      <c r="Q213" s="292"/>
      <c r="R213" s="292"/>
      <c r="S213" s="292"/>
      <c r="T213" s="292"/>
      <c r="U213" s="292"/>
      <c r="V213" s="292"/>
      <c r="W213" s="292"/>
      <c r="X213" s="292"/>
      <c r="Y213" s="292"/>
      <c r="Z213" s="292" t="s">
        <v>57</v>
      </c>
      <c r="AA213" s="292"/>
      <c r="AB213" s="292"/>
      <c r="AC213" s="292"/>
      <c r="AD213" s="292"/>
      <c r="AE213" s="292"/>
      <c r="AF213" s="292"/>
      <c r="AG213" s="292"/>
      <c r="AH213" s="179"/>
      <c r="AI213" s="179"/>
      <c r="AJ213" s="179"/>
      <c r="AK213" s="179"/>
      <c r="AL213" s="179"/>
      <c r="AM213" s="292" t="s">
        <v>57</v>
      </c>
      <c r="AN213" s="66" t="s">
        <v>237</v>
      </c>
      <c r="AO213" s="293" t="s">
        <v>238</v>
      </c>
      <c r="AP213" s="293"/>
      <c r="AQ213" s="66" t="s">
        <v>236</v>
      </c>
      <c r="AR213" s="292" t="s">
        <v>115</v>
      </c>
      <c r="AS213" s="66" t="s">
        <v>63</v>
      </c>
      <c r="AT213" s="66"/>
      <c r="AU213" s="66"/>
      <c r="AV213" s="66"/>
      <c r="AW213" s="66"/>
      <c r="AX213" s="66"/>
      <c r="AY213" s="180" t="s">
        <v>64</v>
      </c>
      <c r="AZ213" s="292" t="s">
        <v>176</v>
      </c>
      <c r="BA213" s="189" t="s">
        <v>1216</v>
      </c>
      <c r="BN213" s="292" t="s">
        <v>1307</v>
      </c>
    </row>
    <row r="214" spans="1:73" ht="72" hidden="1" customHeight="1">
      <c r="A214" s="172"/>
      <c r="B214" s="292"/>
      <c r="C214" s="292"/>
      <c r="D214" s="292"/>
      <c r="E214" s="292"/>
      <c r="F214" s="292"/>
      <c r="G214" s="456"/>
      <c r="H214" s="270"/>
      <c r="I214" s="270"/>
      <c r="J214" s="270"/>
      <c r="K214" s="270"/>
      <c r="L214" s="312"/>
      <c r="M214" s="312"/>
      <c r="N214" s="292"/>
      <c r="O214" s="292"/>
      <c r="P214" s="292"/>
      <c r="Q214" s="292"/>
      <c r="R214" s="292"/>
      <c r="S214" s="292"/>
      <c r="T214" s="292"/>
      <c r="U214" s="292"/>
      <c r="V214" s="190"/>
      <c r="W214" s="292"/>
      <c r="X214" s="292"/>
      <c r="Y214" s="292"/>
      <c r="Z214" s="292"/>
      <c r="AA214" s="292"/>
      <c r="AB214" s="292"/>
      <c r="AC214" s="292"/>
      <c r="AD214" s="292"/>
      <c r="AE214" s="292"/>
      <c r="AF214" s="292"/>
      <c r="AG214" s="292"/>
      <c r="AH214" s="179"/>
      <c r="AI214" s="179"/>
      <c r="AJ214" s="179"/>
      <c r="AK214" s="179"/>
      <c r="AL214" s="179"/>
      <c r="AM214" s="292"/>
      <c r="AN214" s="66"/>
      <c r="AO214" s="293"/>
      <c r="AP214" s="293"/>
      <c r="AQ214" s="66"/>
      <c r="AR214" s="292"/>
      <c r="AS214" s="66"/>
      <c r="AT214" s="66"/>
      <c r="AU214" s="66"/>
      <c r="AV214" s="66"/>
      <c r="AW214" s="66"/>
      <c r="AX214" s="66"/>
      <c r="AY214" s="180"/>
      <c r="AZ214" s="292"/>
      <c r="BA214" s="189"/>
      <c r="BN214" s="292"/>
    </row>
    <row r="215" spans="1:73" ht="113.25" customHeight="1">
      <c r="A215" s="172">
        <f>+A214+1</f>
        <v>1</v>
      </c>
      <c r="B215" s="292" t="s">
        <v>1351</v>
      </c>
      <c r="C215" s="292" t="s">
        <v>1284</v>
      </c>
      <c r="D215" s="292" t="s">
        <v>184</v>
      </c>
      <c r="E215" s="292"/>
      <c r="F215" s="292" t="s">
        <v>241</v>
      </c>
      <c r="G215" s="456">
        <v>1</v>
      </c>
      <c r="H215" s="270">
        <v>74</v>
      </c>
      <c r="I215" s="270">
        <f t="shared" si="5"/>
        <v>74</v>
      </c>
      <c r="J215" s="270">
        <f>+H215</f>
        <v>74</v>
      </c>
      <c r="K215" s="270">
        <f t="shared" si="6"/>
        <v>74</v>
      </c>
      <c r="L215" s="312"/>
      <c r="M215" s="312"/>
      <c r="N215" s="292" t="s">
        <v>242</v>
      </c>
      <c r="O215" s="292" t="s">
        <v>1523</v>
      </c>
      <c r="P215" s="292"/>
      <c r="Q215" s="292"/>
      <c r="R215" s="292"/>
      <c r="S215" s="292"/>
      <c r="T215" s="292"/>
      <c r="U215" s="292"/>
      <c r="V215" s="292"/>
      <c r="W215" s="292"/>
      <c r="X215" s="292"/>
      <c r="Y215" s="292"/>
      <c r="Z215" s="292" t="s">
        <v>57</v>
      </c>
      <c r="AA215" s="292"/>
      <c r="AB215" s="292"/>
      <c r="AC215" s="292"/>
      <c r="AD215" s="292"/>
      <c r="AE215" s="292"/>
      <c r="AF215" s="292"/>
      <c r="AG215" s="292"/>
      <c r="AH215" s="179"/>
      <c r="AI215" s="179"/>
      <c r="AJ215" s="179"/>
      <c r="AK215" s="179"/>
      <c r="AL215" s="179"/>
      <c r="AM215" s="292" t="s">
        <v>57</v>
      </c>
      <c r="AN215" s="66" t="s">
        <v>243</v>
      </c>
      <c r="AO215" s="293" t="s">
        <v>244</v>
      </c>
      <c r="AP215" s="293"/>
      <c r="AQ215" s="66" t="s">
        <v>236</v>
      </c>
      <c r="AR215" s="292" t="s">
        <v>115</v>
      </c>
      <c r="AS215" s="66" t="s">
        <v>63</v>
      </c>
      <c r="AT215" s="66"/>
      <c r="AU215" s="66"/>
      <c r="AV215" s="66"/>
      <c r="AW215" s="66"/>
      <c r="AX215" s="66"/>
      <c r="AY215" s="180" t="s">
        <v>64</v>
      </c>
      <c r="AZ215" s="292" t="s">
        <v>184</v>
      </c>
      <c r="BA215" s="189" t="s">
        <v>1216</v>
      </c>
      <c r="BN215" s="292" t="s">
        <v>1307</v>
      </c>
    </row>
    <row r="216" spans="1:73" ht="82.5" hidden="1" customHeight="1">
      <c r="A216" s="172"/>
      <c r="B216" s="292"/>
      <c r="C216" s="292"/>
      <c r="D216" s="292"/>
      <c r="E216" s="292"/>
      <c r="F216" s="292"/>
      <c r="G216" s="456"/>
      <c r="H216" s="270"/>
      <c r="I216" s="270"/>
      <c r="J216" s="270"/>
      <c r="K216" s="270"/>
      <c r="L216" s="312"/>
      <c r="M216" s="312"/>
      <c r="N216" s="292"/>
      <c r="O216" s="292"/>
      <c r="P216" s="292"/>
      <c r="Q216" s="292"/>
      <c r="R216" s="292"/>
      <c r="S216" s="292"/>
      <c r="T216" s="292"/>
      <c r="U216" s="292"/>
      <c r="V216" s="190"/>
      <c r="W216" s="292"/>
      <c r="X216" s="292"/>
      <c r="Y216" s="292"/>
      <c r="Z216" s="292"/>
      <c r="AA216" s="292"/>
      <c r="AB216" s="292"/>
      <c r="AC216" s="292"/>
      <c r="AD216" s="292"/>
      <c r="AE216" s="292"/>
      <c r="AF216" s="292"/>
      <c r="AG216" s="292"/>
      <c r="AH216" s="179"/>
      <c r="AI216" s="179"/>
      <c r="AJ216" s="179"/>
      <c r="AK216" s="179"/>
      <c r="AL216" s="179"/>
      <c r="AM216" s="292"/>
      <c r="AN216" s="66"/>
      <c r="AO216" s="293"/>
      <c r="AP216" s="293"/>
      <c r="AQ216" s="66"/>
      <c r="AR216" s="292"/>
      <c r="AS216" s="66"/>
      <c r="AT216" s="66"/>
      <c r="AU216" s="66"/>
      <c r="AV216" s="66"/>
      <c r="AW216" s="66"/>
      <c r="AX216" s="66"/>
      <c r="AY216" s="180"/>
      <c r="AZ216" s="292"/>
      <c r="BA216" s="189"/>
      <c r="BN216" s="292"/>
    </row>
    <row r="217" spans="1:73" ht="92.25" hidden="1" customHeight="1">
      <c r="A217" s="172"/>
      <c r="B217" s="292"/>
      <c r="C217" s="292"/>
      <c r="D217" s="292"/>
      <c r="E217" s="292"/>
      <c r="F217" s="292"/>
      <c r="G217" s="456"/>
      <c r="H217" s="270"/>
      <c r="I217" s="270"/>
      <c r="J217" s="270"/>
      <c r="K217" s="270"/>
      <c r="L217" s="312"/>
      <c r="M217" s="312"/>
      <c r="N217" s="292"/>
      <c r="O217" s="292"/>
      <c r="P217" s="292"/>
      <c r="Q217" s="292"/>
      <c r="R217" s="292"/>
      <c r="S217" s="292"/>
      <c r="T217" s="292"/>
      <c r="U217" s="292"/>
      <c r="V217" s="190"/>
      <c r="W217" s="292"/>
      <c r="X217" s="292"/>
      <c r="Y217" s="292"/>
      <c r="Z217" s="292"/>
      <c r="AA217" s="292"/>
      <c r="AB217" s="292"/>
      <c r="AC217" s="292"/>
      <c r="AD217" s="292"/>
      <c r="AE217" s="292"/>
      <c r="AF217" s="292"/>
      <c r="AG217" s="292"/>
      <c r="AH217" s="179"/>
      <c r="AI217" s="179"/>
      <c r="AJ217" s="179"/>
      <c r="AK217" s="179"/>
      <c r="AL217" s="179"/>
      <c r="AM217" s="292"/>
      <c r="AN217" s="66"/>
      <c r="AO217" s="293"/>
      <c r="AP217" s="293"/>
      <c r="AQ217" s="66"/>
      <c r="AR217" s="292"/>
      <c r="AS217" s="66"/>
      <c r="AT217" s="66"/>
      <c r="AU217" s="66"/>
      <c r="AV217" s="66"/>
      <c r="AW217" s="66"/>
      <c r="AX217" s="66"/>
      <c r="AY217" s="180"/>
      <c r="AZ217" s="292"/>
      <c r="BA217" s="189"/>
      <c r="BN217" s="292"/>
    </row>
    <row r="218" spans="1:73" ht="124.5" customHeight="1">
      <c r="A218" s="172">
        <f>+A69+1</f>
        <v>2</v>
      </c>
      <c r="B218" s="292" t="s">
        <v>1371</v>
      </c>
      <c r="C218" s="292" t="s">
        <v>1284</v>
      </c>
      <c r="D218" s="292" t="s">
        <v>1525</v>
      </c>
      <c r="E218" s="292"/>
      <c r="F218" s="292" t="s">
        <v>1467</v>
      </c>
      <c r="G218" s="456">
        <v>1</v>
      </c>
      <c r="H218" s="270">
        <v>23.2</v>
      </c>
      <c r="I218" s="270">
        <f t="shared" si="5"/>
        <v>23.2</v>
      </c>
      <c r="J218" s="270">
        <v>46.4</v>
      </c>
      <c r="K218" s="270">
        <f t="shared" si="6"/>
        <v>46.4</v>
      </c>
      <c r="L218" s="292"/>
      <c r="M218" s="292"/>
      <c r="N218" s="292"/>
      <c r="O218" s="292"/>
      <c r="P218" s="292"/>
      <c r="Q218" s="292"/>
      <c r="R218" s="292"/>
      <c r="S218" s="292"/>
      <c r="T218" s="292"/>
      <c r="U218" s="292"/>
      <c r="V218" s="190"/>
      <c r="W218" s="292"/>
      <c r="X218" s="292"/>
      <c r="Y218" s="292"/>
      <c r="Z218" s="292" t="s">
        <v>57</v>
      </c>
      <c r="AA218" s="292"/>
      <c r="AB218" s="292"/>
      <c r="AC218" s="292"/>
      <c r="AD218" s="292"/>
      <c r="AE218" s="292"/>
      <c r="AF218" s="292"/>
      <c r="AG218" s="292"/>
      <c r="AH218" s="179"/>
      <c r="AI218" s="179"/>
      <c r="AJ218" s="179"/>
      <c r="AK218" s="179"/>
      <c r="AL218" s="179"/>
      <c r="AM218" s="292" t="s">
        <v>57</v>
      </c>
      <c r="AN218" s="66" t="s">
        <v>254</v>
      </c>
      <c r="AO218" s="293" t="s">
        <v>253</v>
      </c>
      <c r="AP218" s="293"/>
      <c r="AQ218" s="66" t="s">
        <v>236</v>
      </c>
      <c r="AR218" s="292" t="s">
        <v>115</v>
      </c>
      <c r="AS218" s="66" t="s">
        <v>63</v>
      </c>
      <c r="AT218" s="66"/>
      <c r="AU218" s="66"/>
      <c r="AV218" s="66"/>
      <c r="AW218" s="66"/>
      <c r="AX218" s="66"/>
      <c r="AY218" s="180" t="s">
        <v>64</v>
      </c>
      <c r="AZ218" s="292" t="s">
        <v>1468</v>
      </c>
      <c r="BA218" s="189" t="s">
        <v>1216</v>
      </c>
      <c r="BN218" s="292" t="s">
        <v>1307</v>
      </c>
    </row>
    <row r="219" spans="1:73" ht="128.25" customHeight="1">
      <c r="A219" s="172">
        <f>+A218+1</f>
        <v>3</v>
      </c>
      <c r="B219" s="292" t="s">
        <v>1372</v>
      </c>
      <c r="C219" s="292" t="s">
        <v>1284</v>
      </c>
      <c r="D219" s="292" t="s">
        <v>1524</v>
      </c>
      <c r="E219" s="292"/>
      <c r="F219" s="292" t="s">
        <v>1470</v>
      </c>
      <c r="G219" s="456">
        <v>1</v>
      </c>
      <c r="H219" s="270">
        <v>57.7</v>
      </c>
      <c r="I219" s="270">
        <f t="shared" si="5"/>
        <v>57.7</v>
      </c>
      <c r="J219" s="270">
        <v>57.7</v>
      </c>
      <c r="K219" s="270">
        <f t="shared" si="6"/>
        <v>57.7</v>
      </c>
      <c r="L219" s="292"/>
      <c r="M219" s="292"/>
      <c r="N219" s="292"/>
      <c r="O219" s="292"/>
      <c r="P219" s="292"/>
      <c r="Q219" s="292"/>
      <c r="R219" s="292"/>
      <c r="S219" s="292"/>
      <c r="T219" s="292"/>
      <c r="U219" s="292"/>
      <c r="V219" s="190"/>
      <c r="W219" s="292"/>
      <c r="X219" s="292"/>
      <c r="Y219" s="292"/>
      <c r="Z219" s="292" t="s">
        <v>57</v>
      </c>
      <c r="AA219" s="292"/>
      <c r="AB219" s="292"/>
      <c r="AC219" s="292"/>
      <c r="AD219" s="292"/>
      <c r="AE219" s="292"/>
      <c r="AF219" s="292"/>
      <c r="AG219" s="292"/>
      <c r="AH219" s="179"/>
      <c r="AI219" s="179"/>
      <c r="AJ219" s="179"/>
      <c r="AK219" s="179"/>
      <c r="AL219" s="179"/>
      <c r="AM219" s="292" t="s">
        <v>57</v>
      </c>
      <c r="AN219" s="66" t="s">
        <v>256</v>
      </c>
      <c r="AO219" s="293" t="s">
        <v>255</v>
      </c>
      <c r="AP219" s="293"/>
      <c r="AQ219" s="66" t="s">
        <v>236</v>
      </c>
      <c r="AR219" s="292" t="s">
        <v>115</v>
      </c>
      <c r="AS219" s="66" t="s">
        <v>63</v>
      </c>
      <c r="AT219" s="66"/>
      <c r="AU219" s="66"/>
      <c r="AV219" s="66"/>
      <c r="AW219" s="66"/>
      <c r="AX219" s="66"/>
      <c r="AY219" s="180" t="s">
        <v>64</v>
      </c>
      <c r="AZ219" s="292" t="s">
        <v>1469</v>
      </c>
      <c r="BA219" s="189" t="s">
        <v>1216</v>
      </c>
      <c r="BN219" s="292" t="s">
        <v>1307</v>
      </c>
    </row>
    <row r="220" spans="1:73" ht="132.75" customHeight="1">
      <c r="A220" s="172">
        <f>+A219+1</f>
        <v>4</v>
      </c>
      <c r="B220" s="292" t="s">
        <v>1373</v>
      </c>
      <c r="C220" s="292" t="s">
        <v>1284</v>
      </c>
      <c r="D220" s="292" t="s">
        <v>1458</v>
      </c>
      <c r="E220" s="292"/>
      <c r="F220" s="292" t="s">
        <v>1471</v>
      </c>
      <c r="G220" s="456">
        <v>1</v>
      </c>
      <c r="H220" s="270">
        <v>59.3</v>
      </c>
      <c r="I220" s="270">
        <f t="shared" si="5"/>
        <v>59.3</v>
      </c>
      <c r="J220" s="270">
        <v>59.3</v>
      </c>
      <c r="K220" s="270">
        <f t="shared" si="6"/>
        <v>59.3</v>
      </c>
      <c r="L220" s="292"/>
      <c r="M220" s="292"/>
      <c r="N220" s="292"/>
      <c r="O220" s="292"/>
      <c r="P220" s="292"/>
      <c r="Q220" s="292"/>
      <c r="R220" s="292"/>
      <c r="S220" s="292"/>
      <c r="T220" s="292"/>
      <c r="U220" s="292"/>
      <c r="V220" s="190"/>
      <c r="W220" s="292"/>
      <c r="X220" s="292"/>
      <c r="Y220" s="292"/>
      <c r="Z220" s="292" t="s">
        <v>57</v>
      </c>
      <c r="AA220" s="292"/>
      <c r="AB220" s="292"/>
      <c r="AC220" s="292"/>
      <c r="AD220" s="292"/>
      <c r="AE220" s="292"/>
      <c r="AF220" s="292"/>
      <c r="AG220" s="292"/>
      <c r="AH220" s="179"/>
      <c r="AI220" s="179"/>
      <c r="AJ220" s="179"/>
      <c r="AK220" s="179"/>
      <c r="AL220" s="179"/>
      <c r="AM220" s="292" t="s">
        <v>57</v>
      </c>
      <c r="AN220" s="66" t="s">
        <v>257</v>
      </c>
      <c r="AO220" s="293" t="s">
        <v>133</v>
      </c>
      <c r="AP220" s="293"/>
      <c r="AQ220" s="66" t="s">
        <v>236</v>
      </c>
      <c r="AR220" s="292" t="s">
        <v>115</v>
      </c>
      <c r="AS220" s="66" t="s">
        <v>63</v>
      </c>
      <c r="AT220" s="66"/>
      <c r="AU220" s="66"/>
      <c r="AV220" s="66"/>
      <c r="AW220" s="66"/>
      <c r="AX220" s="66"/>
      <c r="AY220" s="180" t="s">
        <v>64</v>
      </c>
      <c r="AZ220" s="292" t="s">
        <v>1472</v>
      </c>
      <c r="BA220" s="189" t="s">
        <v>1216</v>
      </c>
      <c r="BN220" s="292" t="s">
        <v>1307</v>
      </c>
    </row>
    <row r="221" spans="1:73" s="151" customFormat="1" ht="41.25" customHeight="1">
      <c r="A221" s="150"/>
      <c r="B221" s="293" t="s">
        <v>820</v>
      </c>
      <c r="C221" s="293" t="s">
        <v>259</v>
      </c>
      <c r="D221" s="293"/>
      <c r="E221" s="459"/>
      <c r="F221" s="459" t="s">
        <v>1391</v>
      </c>
      <c r="G221" s="251">
        <f>SUM(G222:G223)</f>
        <v>1</v>
      </c>
      <c r="H221" s="291">
        <f>SUM(H222:H223)</f>
        <v>50</v>
      </c>
      <c r="I221" s="291">
        <f>SUM(I222:I223)</f>
        <v>50</v>
      </c>
      <c r="J221" s="291">
        <f>SUM(J222:J223)</f>
        <v>50</v>
      </c>
      <c r="K221" s="291">
        <f>SUM(K222:K223)</f>
        <v>50</v>
      </c>
      <c r="L221" s="80"/>
      <c r="M221" s="80"/>
      <c r="N221" s="80"/>
      <c r="O221" s="80"/>
      <c r="P221" s="80"/>
      <c r="Q221" s="80"/>
      <c r="R221" s="80">
        <f>SUM(R252:R277)</f>
        <v>0</v>
      </c>
      <c r="S221" s="80">
        <f>SUM(S252:S277)</f>
        <v>0</v>
      </c>
      <c r="T221" s="293">
        <f>COUNTIF(T222:T223,"x")</f>
        <v>0</v>
      </c>
      <c r="U221" s="195"/>
      <c r="V221" s="293"/>
      <c r="W221" s="293"/>
      <c r="X221" s="293">
        <f>COUNTIF(X252:X277,"x")</f>
        <v>0</v>
      </c>
      <c r="Y221" s="293">
        <f>COUNTIF(Y252:Y277,"x")</f>
        <v>0</v>
      </c>
      <c r="Z221" s="293">
        <f>COUNTIF(Z252:Z277,"x")</f>
        <v>9</v>
      </c>
      <c r="AA221" s="293"/>
      <c r="AB221" s="293"/>
      <c r="AC221" s="293"/>
      <c r="AD221" s="293"/>
      <c r="AE221" s="293"/>
      <c r="AF221" s="293"/>
      <c r="AG221" s="293"/>
      <c r="AH221" s="293"/>
      <c r="AI221" s="293"/>
      <c r="AJ221" s="293"/>
      <c r="AK221" s="293"/>
      <c r="AL221" s="293"/>
      <c r="AM221" s="293"/>
      <c r="AN221" s="293"/>
      <c r="AO221" s="293"/>
      <c r="AQ221" s="293"/>
      <c r="AR221" s="293"/>
      <c r="AS221" s="293"/>
      <c r="AT221" s="293"/>
      <c r="AU221" s="292"/>
      <c r="AV221" s="293"/>
      <c r="AW221" s="292"/>
      <c r="AX221" s="293"/>
      <c r="AY221" s="460"/>
      <c r="AZ221" s="460"/>
      <c r="BA221" s="152"/>
      <c r="BN221" s="150"/>
    </row>
    <row r="222" spans="1:73" ht="108" customHeight="1">
      <c r="A222" s="172">
        <f>+A220+1</f>
        <v>5</v>
      </c>
      <c r="B222" s="292" t="s">
        <v>1354</v>
      </c>
      <c r="C222" s="292" t="s">
        <v>259</v>
      </c>
      <c r="D222" s="292" t="s">
        <v>1473</v>
      </c>
      <c r="E222" s="292"/>
      <c r="F222" s="292" t="s">
        <v>1474</v>
      </c>
      <c r="G222" s="456">
        <v>1</v>
      </c>
      <c r="H222" s="270">
        <v>50</v>
      </c>
      <c r="I222" s="270">
        <f>+H222</f>
        <v>50</v>
      </c>
      <c r="J222" s="270">
        <f>+H222</f>
        <v>50</v>
      </c>
      <c r="K222" s="270">
        <f>+J222</f>
        <v>50</v>
      </c>
      <c r="L222" s="292"/>
      <c r="M222" s="292"/>
      <c r="N222" s="292"/>
      <c r="O222" s="292"/>
      <c r="P222" s="292"/>
      <c r="Q222" s="292"/>
      <c r="R222" s="292"/>
      <c r="S222" s="292"/>
      <c r="T222" s="292"/>
      <c r="U222" s="292"/>
      <c r="V222" s="292"/>
      <c r="W222" s="292"/>
      <c r="X222" s="292"/>
      <c r="Y222" s="292"/>
      <c r="Z222" s="292" t="s">
        <v>57</v>
      </c>
      <c r="AA222" s="292"/>
      <c r="AB222" s="292"/>
      <c r="AC222" s="292"/>
      <c r="AD222" s="292"/>
      <c r="AE222" s="292"/>
      <c r="AF222" s="292"/>
      <c r="AG222" s="292"/>
      <c r="AH222" s="179"/>
      <c r="AI222" s="179"/>
      <c r="AJ222" s="179"/>
      <c r="AK222" s="179"/>
      <c r="AL222" s="179"/>
      <c r="AM222" s="292" t="s">
        <v>57</v>
      </c>
      <c r="AN222" s="66" t="s">
        <v>268</v>
      </c>
      <c r="AO222" s="293" t="s">
        <v>269</v>
      </c>
      <c r="AP222" s="293"/>
      <c r="AQ222" s="292" t="s">
        <v>260</v>
      </c>
      <c r="AR222" s="292" t="s">
        <v>115</v>
      </c>
      <c r="AS222" s="66" t="s">
        <v>63</v>
      </c>
      <c r="AT222" s="66"/>
      <c r="AU222" s="67"/>
      <c r="AV222" s="292"/>
      <c r="AW222" s="193" t="s">
        <v>122</v>
      </c>
      <c r="AX222" s="66"/>
      <c r="AY222" s="68"/>
      <c r="AZ222" s="292" t="s">
        <v>1473</v>
      </c>
      <c r="BA222" s="189" t="s">
        <v>1216</v>
      </c>
      <c r="BN222" s="292" t="s">
        <v>1307</v>
      </c>
      <c r="BT222" s="176" t="s">
        <v>213</v>
      </c>
    </row>
    <row r="223" spans="1:73" ht="119.25" hidden="1" customHeight="1">
      <c r="A223" s="172"/>
      <c r="B223" s="292"/>
      <c r="C223" s="292"/>
      <c r="D223" s="66"/>
      <c r="E223" s="292"/>
      <c r="F223" s="292"/>
      <c r="G223" s="456"/>
      <c r="H223" s="270"/>
      <c r="I223" s="270"/>
      <c r="J223" s="270"/>
      <c r="K223" s="270"/>
      <c r="L223" s="312"/>
      <c r="M223" s="312"/>
      <c r="N223" s="292"/>
      <c r="O223" s="292"/>
      <c r="P223" s="292"/>
      <c r="Q223" s="292"/>
      <c r="R223" s="292"/>
      <c r="S223" s="292"/>
      <c r="T223" s="292"/>
      <c r="U223" s="292"/>
      <c r="V223" s="292"/>
      <c r="W223" s="292"/>
      <c r="X223" s="292"/>
      <c r="Y223" s="292"/>
      <c r="Z223" s="292"/>
      <c r="AA223" s="292"/>
      <c r="AB223" s="292"/>
      <c r="AC223" s="292"/>
      <c r="AD223" s="292"/>
      <c r="AE223" s="292"/>
      <c r="AF223" s="292"/>
      <c r="AG223" s="292"/>
      <c r="AH223" s="292"/>
      <c r="AI223" s="292"/>
      <c r="AJ223" s="292"/>
      <c r="AK223" s="292"/>
      <c r="AL223" s="292"/>
      <c r="AM223" s="292"/>
      <c r="AN223" s="66"/>
      <c r="AO223" s="293"/>
      <c r="AP223" s="293"/>
      <c r="AQ223" s="292"/>
      <c r="AR223" s="292"/>
      <c r="AS223" s="66"/>
      <c r="AT223" s="66"/>
      <c r="AU223" s="66"/>
      <c r="AV223" s="66"/>
      <c r="AW223" s="66"/>
      <c r="AX223" s="66"/>
      <c r="AY223" s="180"/>
      <c r="AZ223" s="68"/>
      <c r="BA223" s="69"/>
      <c r="BD223" s="292"/>
      <c r="BE223" s="292"/>
      <c r="BF223" s="292"/>
      <c r="BG223" s="292"/>
      <c r="BN223" s="292"/>
    </row>
    <row r="224" spans="1:73" s="151" customFormat="1" ht="47.25" customHeight="1">
      <c r="A224" s="150"/>
      <c r="B224" s="293" t="s">
        <v>822</v>
      </c>
      <c r="C224" s="293" t="s">
        <v>272</v>
      </c>
      <c r="D224" s="293"/>
      <c r="E224" s="459"/>
      <c r="F224" s="459" t="s">
        <v>1391</v>
      </c>
      <c r="G224" s="251">
        <f>SUM(G225:G226)</f>
        <v>1</v>
      </c>
      <c r="H224" s="291">
        <f>SUM(H225:H226)</f>
        <v>1242.8500000000001</v>
      </c>
      <c r="I224" s="291">
        <f>SUM(I225:I226)</f>
        <v>1038.4000000000001</v>
      </c>
      <c r="J224" s="291">
        <f>SUM(J225:J226)</f>
        <v>2617.4899999999998</v>
      </c>
      <c r="K224" s="291">
        <f>SUM(K225:K226)</f>
        <v>2617.4899999999998</v>
      </c>
      <c r="L224" s="293"/>
      <c r="M224" s="293"/>
      <c r="N224" s="293"/>
      <c r="O224" s="293"/>
      <c r="P224" s="293"/>
      <c r="Q224" s="293"/>
      <c r="R224" s="293"/>
      <c r="S224" s="293"/>
      <c r="T224" s="293">
        <f>COUNTIF(T225:T226,"x")</f>
        <v>0</v>
      </c>
      <c r="U224" s="293"/>
      <c r="V224" s="293"/>
      <c r="W224" s="293"/>
      <c r="X224" s="293">
        <f>COUNTIF(X252:X278,"x")</f>
        <v>0</v>
      </c>
      <c r="Y224" s="293">
        <f>COUNTIF(Y252:Y278,"x")</f>
        <v>0</v>
      </c>
      <c r="Z224" s="293">
        <f>COUNTIF(Z252:Z278,"x")</f>
        <v>9</v>
      </c>
      <c r="AA224" s="293"/>
      <c r="AB224" s="293"/>
      <c r="AC224" s="293"/>
      <c r="AD224" s="293"/>
      <c r="AE224" s="293"/>
      <c r="AF224" s="293"/>
      <c r="AG224" s="293"/>
      <c r="AH224" s="293"/>
      <c r="AI224" s="293"/>
      <c r="AJ224" s="293"/>
      <c r="AK224" s="293"/>
      <c r="AL224" s="293"/>
      <c r="AM224" s="293"/>
      <c r="AN224" s="293"/>
      <c r="AO224" s="293"/>
      <c r="AQ224" s="293"/>
      <c r="AR224" s="293"/>
      <c r="AS224" s="293"/>
      <c r="AT224" s="293"/>
      <c r="AU224" s="292"/>
      <c r="AV224" s="293"/>
      <c r="AW224" s="292"/>
      <c r="AX224" s="293"/>
      <c r="AY224" s="460"/>
      <c r="AZ224" s="460"/>
      <c r="BA224" s="152"/>
      <c r="BN224" s="150"/>
    </row>
    <row r="225" spans="1:73" ht="102" customHeight="1">
      <c r="A225" s="172">
        <f>+A223+1</f>
        <v>1</v>
      </c>
      <c r="B225" s="292" t="s">
        <v>1357</v>
      </c>
      <c r="C225" s="292" t="s">
        <v>273</v>
      </c>
      <c r="D225" s="292" t="s">
        <v>279</v>
      </c>
      <c r="E225" s="292"/>
      <c r="F225" s="292" t="s">
        <v>280</v>
      </c>
      <c r="G225" s="456">
        <v>1</v>
      </c>
      <c r="H225" s="289">
        <f>1038.4+204.45</f>
        <v>1242.8500000000001</v>
      </c>
      <c r="I225" s="289">
        <v>1038.4000000000001</v>
      </c>
      <c r="J225" s="270">
        <f>(1936.69)+680.8</f>
        <v>2617.4899999999998</v>
      </c>
      <c r="K225" s="270">
        <v>2617.4899999999998</v>
      </c>
      <c r="L225" s="292"/>
      <c r="M225" s="292"/>
      <c r="N225" s="292"/>
      <c r="O225" s="292"/>
      <c r="P225" s="292"/>
      <c r="Q225" s="292"/>
      <c r="R225" s="292"/>
      <c r="S225" s="292"/>
      <c r="T225" s="292"/>
      <c r="U225" s="292"/>
      <c r="V225" s="292"/>
      <c r="W225" s="292"/>
      <c r="X225" s="292"/>
      <c r="Y225" s="292"/>
      <c r="Z225" s="292" t="s">
        <v>57</v>
      </c>
      <c r="AA225" s="292"/>
      <c r="AB225" s="292"/>
      <c r="AC225" s="292"/>
      <c r="AD225" s="292"/>
      <c r="AE225" s="292"/>
      <c r="AF225" s="292"/>
      <c r="AG225" s="292"/>
      <c r="AH225" s="179"/>
      <c r="AI225" s="179"/>
      <c r="AJ225" s="179"/>
      <c r="AK225" s="179"/>
      <c r="AL225" s="179"/>
      <c r="AM225" s="292" t="s">
        <v>57</v>
      </c>
      <c r="AN225" s="292" t="s">
        <v>281</v>
      </c>
      <c r="AO225" s="293" t="s">
        <v>281</v>
      </c>
      <c r="AP225" s="293"/>
      <c r="AQ225" s="66" t="s">
        <v>275</v>
      </c>
      <c r="AR225" s="292" t="s">
        <v>115</v>
      </c>
      <c r="AS225" s="66" t="s">
        <v>63</v>
      </c>
      <c r="AT225" s="66"/>
      <c r="AU225" s="66"/>
      <c r="AV225" s="66"/>
      <c r="AW225" s="66"/>
      <c r="AX225" s="66"/>
      <c r="AY225" s="180" t="s">
        <v>64</v>
      </c>
      <c r="AZ225" s="292" t="s">
        <v>279</v>
      </c>
      <c r="BA225" s="69"/>
      <c r="BN225" s="292" t="s">
        <v>1307</v>
      </c>
    </row>
    <row r="226" spans="1:73" ht="76.5" hidden="1" customHeight="1">
      <c r="A226" s="172"/>
      <c r="B226" s="292"/>
      <c r="C226" s="292"/>
      <c r="D226" s="292"/>
      <c r="E226" s="292"/>
      <c r="F226" s="292"/>
      <c r="G226" s="456"/>
      <c r="H226" s="270"/>
      <c r="I226" s="270"/>
      <c r="J226" s="270"/>
      <c r="K226" s="270"/>
      <c r="L226" s="312"/>
      <c r="M226" s="312"/>
      <c r="N226" s="292"/>
      <c r="O226" s="292"/>
      <c r="P226" s="292"/>
      <c r="Q226" s="292"/>
      <c r="R226" s="292"/>
      <c r="S226" s="292"/>
      <c r="T226" s="292"/>
      <c r="U226" s="292"/>
      <c r="V226" s="292"/>
      <c r="W226" s="292"/>
      <c r="X226" s="292"/>
      <c r="Y226" s="292"/>
      <c r="Z226" s="292"/>
      <c r="AA226" s="292"/>
      <c r="AB226" s="292"/>
      <c r="AC226" s="292"/>
      <c r="AD226" s="292"/>
      <c r="AE226" s="292"/>
      <c r="AF226" s="292"/>
      <c r="AG226" s="292"/>
      <c r="AH226" s="179"/>
      <c r="AI226" s="179"/>
      <c r="AJ226" s="179"/>
      <c r="AK226" s="179"/>
      <c r="AL226" s="179"/>
      <c r="AM226" s="292"/>
      <c r="AN226" s="66"/>
      <c r="AO226" s="293"/>
      <c r="AP226" s="293"/>
      <c r="AQ226" s="66"/>
      <c r="AR226" s="292"/>
      <c r="AS226" s="66"/>
      <c r="AT226" s="66"/>
      <c r="AU226" s="66"/>
      <c r="AV226" s="66"/>
      <c r="AW226" s="66"/>
      <c r="AX226" s="66"/>
      <c r="AY226" s="180"/>
      <c r="AZ226" s="292"/>
      <c r="BA226" s="189"/>
      <c r="BN226" s="292"/>
    </row>
    <row r="227" spans="1:73" s="151" customFormat="1" ht="46.5" hidden="1" customHeight="1">
      <c r="A227" s="150"/>
      <c r="B227" s="293" t="s">
        <v>824</v>
      </c>
      <c r="C227" s="293" t="s">
        <v>285</v>
      </c>
      <c r="D227" s="293"/>
      <c r="E227" s="459"/>
      <c r="F227" s="459" t="s">
        <v>1391</v>
      </c>
      <c r="G227" s="251">
        <f>+G228</f>
        <v>0</v>
      </c>
      <c r="H227" s="291">
        <f>+H228</f>
        <v>0</v>
      </c>
      <c r="I227" s="291">
        <f>+I228</f>
        <v>0</v>
      </c>
      <c r="J227" s="291">
        <f>+J228</f>
        <v>0</v>
      </c>
      <c r="K227" s="291">
        <f>+K228</f>
        <v>0</v>
      </c>
      <c r="L227" s="150"/>
      <c r="M227" s="150"/>
      <c r="N227" s="293"/>
      <c r="O227" s="293"/>
      <c r="P227" s="293"/>
      <c r="Q227" s="293"/>
      <c r="R227" s="293"/>
      <c r="S227" s="293"/>
      <c r="T227" s="293">
        <f>COUNTIF(T228,"x")</f>
        <v>0</v>
      </c>
      <c r="U227" s="459"/>
      <c r="V227" s="293"/>
      <c r="W227" s="293"/>
      <c r="X227" s="293">
        <f>COUNTIF(X252:X277,"x")</f>
        <v>0</v>
      </c>
      <c r="Y227" s="293">
        <f>COUNTIF(Y252:Y277,"x")</f>
        <v>0</v>
      </c>
      <c r="Z227" s="293">
        <f>COUNTIF(Z252:Z277,"x")</f>
        <v>9</v>
      </c>
      <c r="AA227" s="293"/>
      <c r="AB227" s="293"/>
      <c r="AC227" s="293"/>
      <c r="AD227" s="293"/>
      <c r="AE227" s="293"/>
      <c r="AF227" s="293"/>
      <c r="AG227" s="293"/>
      <c r="AH227" s="293"/>
      <c r="AI227" s="293"/>
      <c r="AJ227" s="293"/>
      <c r="AK227" s="293"/>
      <c r="AL227" s="293"/>
      <c r="AM227" s="293"/>
      <c r="AN227" s="293"/>
      <c r="AO227" s="293"/>
      <c r="AQ227" s="293"/>
      <c r="AR227" s="293"/>
      <c r="AS227" s="293"/>
      <c r="AT227" s="293"/>
      <c r="AU227" s="292"/>
      <c r="AV227" s="293"/>
      <c r="AW227" s="292"/>
      <c r="AX227" s="293"/>
      <c r="AY227" s="460"/>
      <c r="AZ227" s="460"/>
      <c r="BA227" s="152"/>
      <c r="BN227" s="150"/>
    </row>
    <row r="228" spans="1:73" ht="75" hidden="1" customHeight="1">
      <c r="A228" s="172"/>
      <c r="B228" s="292"/>
      <c r="C228" s="292"/>
      <c r="D228" s="292"/>
      <c r="E228" s="292"/>
      <c r="F228" s="292"/>
      <c r="G228" s="456"/>
      <c r="H228" s="270"/>
      <c r="I228" s="270"/>
      <c r="J228" s="270"/>
      <c r="K228" s="270"/>
      <c r="L228" s="312"/>
      <c r="M228" s="312"/>
      <c r="N228" s="292"/>
      <c r="O228" s="292"/>
      <c r="P228" s="292"/>
      <c r="Q228" s="292"/>
      <c r="R228" s="292"/>
      <c r="S228" s="292"/>
      <c r="T228" s="292"/>
      <c r="U228" s="292"/>
      <c r="V228" s="292"/>
      <c r="W228" s="292"/>
      <c r="X228" s="292"/>
      <c r="Y228" s="292"/>
      <c r="Z228" s="292"/>
      <c r="AA228" s="292"/>
      <c r="AB228" s="292"/>
      <c r="AC228" s="292"/>
      <c r="AD228" s="292"/>
      <c r="AE228" s="292"/>
      <c r="AF228" s="292"/>
      <c r="AG228" s="292"/>
      <c r="AH228" s="179"/>
      <c r="AI228" s="179"/>
      <c r="AJ228" s="179"/>
      <c r="AK228" s="179"/>
      <c r="AL228" s="179"/>
      <c r="AM228" s="292"/>
      <c r="AN228" s="66"/>
      <c r="AO228" s="293"/>
      <c r="AP228" s="293"/>
      <c r="AQ228" s="66"/>
      <c r="AR228" s="292"/>
      <c r="AS228" s="66"/>
      <c r="AT228" s="66"/>
      <c r="AU228" s="66"/>
      <c r="AV228" s="66"/>
      <c r="AW228" s="66"/>
      <c r="AX228" s="66"/>
      <c r="AY228" s="180"/>
      <c r="AZ228" s="292"/>
      <c r="BA228" s="189"/>
      <c r="BN228" s="292"/>
    </row>
    <row r="229" spans="1:73" s="151" customFormat="1" ht="45" customHeight="1">
      <c r="A229" s="150"/>
      <c r="B229" s="293" t="s">
        <v>578</v>
      </c>
      <c r="C229" s="293" t="s">
        <v>292</v>
      </c>
      <c r="D229" s="293"/>
      <c r="E229" s="293"/>
      <c r="F229" s="459" t="s">
        <v>1387</v>
      </c>
      <c r="G229" s="251">
        <f>SUM(G230:G235)</f>
        <v>5</v>
      </c>
      <c r="H229" s="291">
        <f>SUM(H230:H235)</f>
        <v>2810</v>
      </c>
      <c r="I229" s="291">
        <f>SUM(I230:I235)</f>
        <v>2810</v>
      </c>
      <c r="J229" s="291">
        <f>SUM(J230:J235)</f>
        <v>917.85</v>
      </c>
      <c r="K229" s="291">
        <f>SUM(K230:K235)</f>
        <v>917.85</v>
      </c>
      <c r="L229" s="293"/>
      <c r="M229" s="293"/>
      <c r="N229" s="293"/>
      <c r="O229" s="293"/>
      <c r="P229" s="293"/>
      <c r="Q229" s="293"/>
      <c r="R229" s="293"/>
      <c r="S229" s="293"/>
      <c r="T229" s="293">
        <f>COUNTIF(T230:T235,"x")</f>
        <v>0</v>
      </c>
      <c r="U229" s="293"/>
      <c r="V229" s="293"/>
      <c r="W229" s="293"/>
      <c r="X229" s="293">
        <f>COUNTIF(X252:X279,"x")</f>
        <v>0</v>
      </c>
      <c r="Y229" s="293">
        <f>COUNTIF(Y252:Y279,"x")</f>
        <v>0</v>
      </c>
      <c r="Z229" s="293">
        <f>COUNTIF(Z252:Z279,"x")</f>
        <v>9</v>
      </c>
      <c r="AA229" s="293"/>
      <c r="AB229" s="293"/>
      <c r="AC229" s="293"/>
      <c r="AD229" s="293"/>
      <c r="AE229" s="293"/>
      <c r="AF229" s="293"/>
      <c r="AG229" s="293"/>
      <c r="AH229" s="293"/>
      <c r="AI229" s="293"/>
      <c r="AJ229" s="293"/>
      <c r="AK229" s="293"/>
      <c r="AL229" s="293"/>
      <c r="AM229" s="293"/>
      <c r="AN229" s="293"/>
      <c r="AO229" s="293"/>
      <c r="AQ229" s="293"/>
      <c r="AR229" s="293"/>
      <c r="AS229" s="293"/>
      <c r="AT229" s="293"/>
      <c r="AU229" s="292"/>
      <c r="AV229" s="293"/>
      <c r="AW229" s="292"/>
      <c r="AX229" s="293"/>
      <c r="AY229" s="460"/>
      <c r="AZ229" s="460"/>
      <c r="BA229" s="152"/>
      <c r="BN229" s="150"/>
    </row>
    <row r="230" spans="1:73" ht="121.5" customHeight="1">
      <c r="A230" s="172">
        <f>+A231+1</f>
        <v>2</v>
      </c>
      <c r="B230" s="292" t="s">
        <v>579</v>
      </c>
      <c r="C230" s="292" t="s">
        <v>292</v>
      </c>
      <c r="D230" s="292" t="s">
        <v>1436</v>
      </c>
      <c r="E230" s="292"/>
      <c r="F230" s="292" t="s">
        <v>298</v>
      </c>
      <c r="G230" s="456">
        <v>1</v>
      </c>
      <c r="H230" s="270">
        <v>352.8</v>
      </c>
      <c r="I230" s="270">
        <f t="shared" ref="I230:I235" si="7">+H230</f>
        <v>352.8</v>
      </c>
      <c r="J230" s="270">
        <v>797.85</v>
      </c>
      <c r="K230" s="270">
        <f t="shared" ref="K230:K235" si="8">+J230</f>
        <v>797.85</v>
      </c>
      <c r="L230" s="292"/>
      <c r="M230" s="292"/>
      <c r="N230" s="292" t="s">
        <v>299</v>
      </c>
      <c r="O230" s="292" t="s">
        <v>300</v>
      </c>
      <c r="P230" s="292"/>
      <c r="Q230" s="292"/>
      <c r="R230" s="292"/>
      <c r="S230" s="292"/>
      <c r="T230" s="292"/>
      <c r="U230" s="292"/>
      <c r="V230" s="292"/>
      <c r="W230" s="292"/>
      <c r="X230" s="292"/>
      <c r="Y230" s="292"/>
      <c r="Z230" s="292" t="s">
        <v>57</v>
      </c>
      <c r="AA230" s="292"/>
      <c r="AB230" s="292"/>
      <c r="AC230" s="292"/>
      <c r="AD230" s="292"/>
      <c r="AE230" s="292"/>
      <c r="AF230" s="292"/>
      <c r="AG230" s="292"/>
      <c r="AH230" s="179"/>
      <c r="AI230" s="179"/>
      <c r="AJ230" s="179"/>
      <c r="AK230" s="179"/>
      <c r="AL230" s="179"/>
      <c r="AM230" s="292" t="s">
        <v>57</v>
      </c>
      <c r="AN230" s="66" t="s">
        <v>301</v>
      </c>
      <c r="AO230" s="293" t="s">
        <v>137</v>
      </c>
      <c r="AP230" s="293"/>
      <c r="AQ230" s="66" t="s">
        <v>293</v>
      </c>
      <c r="AR230" s="292" t="s">
        <v>115</v>
      </c>
      <c r="AS230" s="66" t="s">
        <v>63</v>
      </c>
      <c r="AT230" s="66"/>
      <c r="AU230" s="66"/>
      <c r="AV230" s="66"/>
      <c r="AW230" s="66"/>
      <c r="AX230" s="66"/>
      <c r="AY230" s="180" t="s">
        <v>64</v>
      </c>
      <c r="AZ230" s="292" t="s">
        <v>1436</v>
      </c>
      <c r="BA230" s="69"/>
      <c r="BN230" s="292" t="s">
        <v>1307</v>
      </c>
    </row>
    <row r="231" spans="1:73" ht="144.75" customHeight="1">
      <c r="A231" s="172">
        <f>+A233+1</f>
        <v>1</v>
      </c>
      <c r="B231" s="292" t="s">
        <v>1374</v>
      </c>
      <c r="C231" s="292" t="s">
        <v>292</v>
      </c>
      <c r="D231" s="292" t="s">
        <v>1476</v>
      </c>
      <c r="E231" s="292"/>
      <c r="F231" s="292" t="s">
        <v>302</v>
      </c>
      <c r="G231" s="456">
        <v>1</v>
      </c>
      <c r="H231" s="270">
        <v>60</v>
      </c>
      <c r="I231" s="270">
        <f t="shared" si="7"/>
        <v>60</v>
      </c>
      <c r="J231" s="270">
        <v>60</v>
      </c>
      <c r="K231" s="270">
        <f t="shared" si="8"/>
        <v>60</v>
      </c>
      <c r="L231" s="292"/>
      <c r="M231" s="292"/>
      <c r="N231" s="292" t="s">
        <v>299</v>
      </c>
      <c r="O231" s="292" t="s">
        <v>300</v>
      </c>
      <c r="P231" s="292"/>
      <c r="Q231" s="292"/>
      <c r="R231" s="292"/>
      <c r="S231" s="292"/>
      <c r="T231" s="292"/>
      <c r="U231" s="292"/>
      <c r="V231" s="292"/>
      <c r="W231" s="292"/>
      <c r="X231" s="292"/>
      <c r="Y231" s="292"/>
      <c r="Z231" s="292" t="s">
        <v>57</v>
      </c>
      <c r="AA231" s="292"/>
      <c r="AB231" s="292"/>
      <c r="AC231" s="292"/>
      <c r="AD231" s="292"/>
      <c r="AE231" s="292"/>
      <c r="AF231" s="292"/>
      <c r="AG231" s="292"/>
      <c r="AH231" s="179"/>
      <c r="AI231" s="179"/>
      <c r="AJ231" s="179"/>
      <c r="AK231" s="179"/>
      <c r="AL231" s="179"/>
      <c r="AM231" s="292" t="s">
        <v>57</v>
      </c>
      <c r="AN231" s="66" t="s">
        <v>303</v>
      </c>
      <c r="AO231" s="293" t="s">
        <v>148</v>
      </c>
      <c r="AP231" s="293"/>
      <c r="AQ231" s="66" t="s">
        <v>293</v>
      </c>
      <c r="AR231" s="292" t="s">
        <v>115</v>
      </c>
      <c r="AS231" s="66" t="s">
        <v>63</v>
      </c>
      <c r="AT231" s="66"/>
      <c r="AU231" s="66"/>
      <c r="AV231" s="66"/>
      <c r="AW231" s="66"/>
      <c r="AX231" s="66"/>
      <c r="AY231" s="180" t="s">
        <v>64</v>
      </c>
      <c r="AZ231" s="292" t="s">
        <v>1476</v>
      </c>
      <c r="BA231" s="189" t="s">
        <v>1216</v>
      </c>
      <c r="BN231" s="292" t="s">
        <v>1307</v>
      </c>
    </row>
    <row r="232" spans="1:73" ht="149.25" customHeight="1">
      <c r="A232" s="172">
        <f>+A230+1</f>
        <v>3</v>
      </c>
      <c r="B232" s="292" t="s">
        <v>1362</v>
      </c>
      <c r="C232" s="292" t="s">
        <v>292</v>
      </c>
      <c r="D232" s="292" t="s">
        <v>1477</v>
      </c>
      <c r="E232" s="292"/>
      <c r="F232" s="292" t="s">
        <v>1478</v>
      </c>
      <c r="G232" s="456">
        <v>1</v>
      </c>
      <c r="H232" s="270">
        <v>60</v>
      </c>
      <c r="I232" s="270">
        <f t="shared" si="7"/>
        <v>60</v>
      </c>
      <c r="J232" s="270">
        <f>+H232</f>
        <v>60</v>
      </c>
      <c r="K232" s="270">
        <f t="shared" si="8"/>
        <v>60</v>
      </c>
      <c r="L232" s="292"/>
      <c r="M232" s="292"/>
      <c r="N232" s="292" t="s">
        <v>304</v>
      </c>
      <c r="O232" s="292" t="s">
        <v>305</v>
      </c>
      <c r="P232" s="292"/>
      <c r="Q232" s="292"/>
      <c r="R232" s="292"/>
      <c r="S232" s="292"/>
      <c r="T232" s="292"/>
      <c r="U232" s="292"/>
      <c r="V232" s="292"/>
      <c r="W232" s="292"/>
      <c r="X232" s="292"/>
      <c r="Y232" s="292"/>
      <c r="Z232" s="292" t="s">
        <v>57</v>
      </c>
      <c r="AA232" s="292"/>
      <c r="AB232" s="292"/>
      <c r="AC232" s="292"/>
      <c r="AD232" s="292"/>
      <c r="AE232" s="292"/>
      <c r="AF232" s="292"/>
      <c r="AG232" s="292"/>
      <c r="AH232" s="179"/>
      <c r="AI232" s="179"/>
      <c r="AJ232" s="179"/>
      <c r="AK232" s="179"/>
      <c r="AL232" s="179"/>
      <c r="AM232" s="292" t="s">
        <v>57</v>
      </c>
      <c r="AN232" s="66" t="s">
        <v>306</v>
      </c>
      <c r="AO232" s="293" t="s">
        <v>149</v>
      </c>
      <c r="AP232" s="293"/>
      <c r="AQ232" s="66" t="s">
        <v>293</v>
      </c>
      <c r="AR232" s="292" t="s">
        <v>115</v>
      </c>
      <c r="AS232" s="66" t="s">
        <v>63</v>
      </c>
      <c r="AT232" s="66"/>
      <c r="AU232" s="66"/>
      <c r="AV232" s="66"/>
      <c r="AW232" s="66"/>
      <c r="AX232" s="66"/>
      <c r="AY232" s="180" t="s">
        <v>64</v>
      </c>
      <c r="AZ232" s="68"/>
      <c r="BA232" s="189" t="s">
        <v>1216</v>
      </c>
      <c r="BN232" s="292" t="s">
        <v>1307</v>
      </c>
    </row>
    <row r="233" spans="1:73" s="151" customFormat="1" ht="84.75" hidden="1" customHeight="1">
      <c r="A233" s="172"/>
      <c r="B233" s="292"/>
      <c r="C233" s="292"/>
      <c r="D233" s="292"/>
      <c r="E233" s="292"/>
      <c r="F233" s="292"/>
      <c r="G233" s="456"/>
      <c r="H233" s="270"/>
      <c r="I233" s="270"/>
      <c r="J233" s="270"/>
      <c r="K233" s="270"/>
      <c r="L233" s="150"/>
      <c r="M233" s="150"/>
      <c r="N233" s="292"/>
      <c r="O233" s="292"/>
      <c r="P233" s="292"/>
      <c r="Q233" s="292"/>
      <c r="R233" s="292"/>
      <c r="S233" s="292"/>
      <c r="T233" s="292"/>
      <c r="U233" s="292"/>
      <c r="V233" s="190"/>
      <c r="W233" s="293"/>
      <c r="X233" s="293"/>
      <c r="Y233" s="293"/>
      <c r="Z233" s="293"/>
      <c r="AA233" s="293"/>
      <c r="AB233" s="293"/>
      <c r="AC233" s="293"/>
      <c r="AD233" s="293"/>
      <c r="AE233" s="293"/>
      <c r="AF233" s="293"/>
      <c r="AG233" s="293"/>
      <c r="AH233" s="183"/>
      <c r="AI233" s="183"/>
      <c r="AJ233" s="183"/>
      <c r="AK233" s="183"/>
      <c r="AL233" s="183"/>
      <c r="AM233" s="292"/>
      <c r="AN233" s="66"/>
      <c r="AO233" s="293"/>
      <c r="AP233" s="293"/>
      <c r="AQ233" s="66"/>
      <c r="AR233" s="292"/>
      <c r="AS233" s="66"/>
      <c r="AT233" s="66"/>
      <c r="AU233" s="66"/>
      <c r="AV233" s="66"/>
      <c r="AW233" s="66"/>
      <c r="AX233" s="66"/>
      <c r="AY233" s="180"/>
      <c r="AZ233" s="68"/>
      <c r="BA233" s="189"/>
      <c r="BN233" s="292"/>
    </row>
    <row r="234" spans="1:73" ht="74.25" customHeight="1">
      <c r="A234" s="172" t="e">
        <f>+#REF!+1</f>
        <v>#REF!</v>
      </c>
      <c r="B234" s="292" t="s">
        <v>1364</v>
      </c>
      <c r="C234" s="292" t="s">
        <v>292</v>
      </c>
      <c r="D234" s="292" t="s">
        <v>1481</v>
      </c>
      <c r="E234" s="292"/>
      <c r="F234" s="292" t="s">
        <v>308</v>
      </c>
      <c r="G234" s="456">
        <v>1</v>
      </c>
      <c r="H234" s="270">
        <f>1587.5-365-352.8-60</f>
        <v>809.7</v>
      </c>
      <c r="I234" s="270">
        <f t="shared" si="7"/>
        <v>809.7</v>
      </c>
      <c r="J234" s="270"/>
      <c r="K234" s="270">
        <f t="shared" si="8"/>
        <v>0</v>
      </c>
      <c r="L234" s="292"/>
      <c r="M234" s="292"/>
      <c r="N234" s="292" t="s">
        <v>299</v>
      </c>
      <c r="O234" s="292" t="s">
        <v>300</v>
      </c>
      <c r="P234" s="292"/>
      <c r="Q234" s="292"/>
      <c r="R234" s="292"/>
      <c r="S234" s="292"/>
      <c r="T234" s="292"/>
      <c r="U234" s="292"/>
      <c r="V234" s="292"/>
      <c r="W234" s="292"/>
      <c r="X234" s="292"/>
      <c r="Y234" s="292"/>
      <c r="Z234" s="292" t="s">
        <v>57</v>
      </c>
      <c r="AA234" s="292"/>
      <c r="AB234" s="292"/>
      <c r="AC234" s="292"/>
      <c r="AD234" s="292"/>
      <c r="AE234" s="292"/>
      <c r="AF234" s="292"/>
      <c r="AG234" s="292"/>
      <c r="AH234" s="179"/>
      <c r="AI234" s="179"/>
      <c r="AJ234" s="179"/>
      <c r="AK234" s="292"/>
      <c r="AL234" s="179"/>
      <c r="AM234" s="292" t="s">
        <v>57</v>
      </c>
      <c r="AN234" s="292" t="s">
        <v>309</v>
      </c>
      <c r="AO234" s="293" t="s">
        <v>310</v>
      </c>
      <c r="AP234" s="293"/>
      <c r="AQ234" s="66" t="s">
        <v>293</v>
      </c>
      <c r="AR234" s="292" t="s">
        <v>115</v>
      </c>
      <c r="AS234" s="66" t="s">
        <v>63</v>
      </c>
      <c r="AT234" s="66"/>
      <c r="AU234" s="66"/>
      <c r="AV234" s="66"/>
      <c r="AW234" s="66"/>
      <c r="AX234" s="66"/>
      <c r="AY234" s="66" t="s">
        <v>311</v>
      </c>
      <c r="AZ234" s="292" t="s">
        <v>1481</v>
      </c>
      <c r="BA234" s="69"/>
      <c r="BN234" s="292" t="s">
        <v>1307</v>
      </c>
      <c r="BT234" s="176" t="s">
        <v>312</v>
      </c>
      <c r="BU234" s="176" t="s">
        <v>313</v>
      </c>
    </row>
    <row r="235" spans="1:73" ht="81.75" customHeight="1">
      <c r="A235" s="172" t="e">
        <f>+A234+1</f>
        <v>#REF!</v>
      </c>
      <c r="B235" s="292" t="s">
        <v>1375</v>
      </c>
      <c r="C235" s="292" t="s">
        <v>292</v>
      </c>
      <c r="D235" s="292" t="s">
        <v>1481</v>
      </c>
      <c r="E235" s="292"/>
      <c r="F235" s="292" t="s">
        <v>314</v>
      </c>
      <c r="G235" s="456">
        <v>1</v>
      </c>
      <c r="H235" s="270">
        <f>1587.5-60</f>
        <v>1527.5</v>
      </c>
      <c r="I235" s="270">
        <f t="shared" si="7"/>
        <v>1527.5</v>
      </c>
      <c r="J235" s="270"/>
      <c r="K235" s="270">
        <f t="shared" si="8"/>
        <v>0</v>
      </c>
      <c r="L235" s="292"/>
      <c r="M235" s="292"/>
      <c r="N235" s="292" t="s">
        <v>304</v>
      </c>
      <c r="O235" s="292" t="s">
        <v>305</v>
      </c>
      <c r="P235" s="292"/>
      <c r="Q235" s="292"/>
      <c r="R235" s="292"/>
      <c r="S235" s="292"/>
      <c r="T235" s="292"/>
      <c r="U235" s="292"/>
      <c r="V235" s="292"/>
      <c r="W235" s="292"/>
      <c r="X235" s="292"/>
      <c r="Y235" s="292"/>
      <c r="Z235" s="292" t="s">
        <v>57</v>
      </c>
      <c r="AA235" s="292"/>
      <c r="AB235" s="292"/>
      <c r="AC235" s="292"/>
      <c r="AD235" s="292"/>
      <c r="AE235" s="292"/>
      <c r="AF235" s="292"/>
      <c r="AG235" s="292"/>
      <c r="AH235" s="179"/>
      <c r="AI235" s="179"/>
      <c r="AJ235" s="179"/>
      <c r="AK235" s="292"/>
      <c r="AL235" s="179"/>
      <c r="AM235" s="292" t="s">
        <v>57</v>
      </c>
      <c r="AN235" s="292" t="s">
        <v>315</v>
      </c>
      <c r="AO235" s="293" t="s">
        <v>316</v>
      </c>
      <c r="AP235" s="293"/>
      <c r="AQ235" s="66" t="s">
        <v>293</v>
      </c>
      <c r="AR235" s="292" t="s">
        <v>115</v>
      </c>
      <c r="AS235" s="66" t="s">
        <v>63</v>
      </c>
      <c r="AT235" s="66"/>
      <c r="AU235" s="66"/>
      <c r="AV235" s="66"/>
      <c r="AW235" s="66"/>
      <c r="AX235" s="66"/>
      <c r="AY235" s="66" t="s">
        <v>311</v>
      </c>
      <c r="AZ235" s="292" t="s">
        <v>1481</v>
      </c>
      <c r="BA235" s="69"/>
      <c r="BN235" s="292" t="s">
        <v>1307</v>
      </c>
      <c r="BT235" s="176" t="s">
        <v>312</v>
      </c>
      <c r="BU235" s="176" t="s">
        <v>313</v>
      </c>
    </row>
    <row r="236" spans="1:73" s="151" customFormat="1" ht="38.25" customHeight="1">
      <c r="A236" s="150"/>
      <c r="B236" s="324" t="s">
        <v>317</v>
      </c>
      <c r="C236" s="324" t="s">
        <v>318</v>
      </c>
      <c r="D236" s="324"/>
      <c r="E236" s="325" t="str">
        <f>+F236</f>
        <v>15 địa chỉ</v>
      </c>
      <c r="F236" s="325" t="s">
        <v>1741</v>
      </c>
      <c r="G236" s="326">
        <f>+G237+G255+G260</f>
        <v>15</v>
      </c>
      <c r="H236" s="327">
        <f>+H237+H255+H260</f>
        <v>82076.400000000009</v>
      </c>
      <c r="I236" s="327">
        <f>+I237+I255+I260</f>
        <v>82076.400000000009</v>
      </c>
      <c r="J236" s="327">
        <f>+J237+J255+J260</f>
        <v>66385.919999999998</v>
      </c>
      <c r="K236" s="327">
        <f>+K237+K255+K260</f>
        <v>66385.919999999998</v>
      </c>
      <c r="L236" s="328"/>
      <c r="M236" s="328"/>
      <c r="N236" s="328"/>
      <c r="O236" s="328"/>
      <c r="P236" s="328"/>
      <c r="Q236" s="328"/>
      <c r="R236" s="328"/>
      <c r="S236" s="328"/>
      <c r="T236" s="324">
        <f>+T237</f>
        <v>0</v>
      </c>
      <c r="U236" s="329"/>
      <c r="V236" s="329"/>
      <c r="W236" s="329"/>
      <c r="X236" s="329"/>
      <c r="Y236" s="329"/>
      <c r="Z236" s="329"/>
      <c r="AA236" s="328"/>
      <c r="AB236" s="328"/>
      <c r="AC236" s="328"/>
      <c r="AD236" s="328"/>
      <c r="AE236" s="328"/>
      <c r="AF236" s="328"/>
      <c r="AG236" s="328"/>
      <c r="AH236" s="330"/>
      <c r="AI236" s="330"/>
      <c r="AJ236" s="331"/>
      <c r="AK236" s="331"/>
      <c r="AL236" s="331"/>
      <c r="AM236" s="331"/>
      <c r="AN236" s="150"/>
      <c r="AO236" s="172"/>
      <c r="AQ236" s="172"/>
      <c r="AR236" s="172"/>
      <c r="AS236" s="172"/>
      <c r="AT236" s="172"/>
      <c r="AU236" s="172"/>
      <c r="AV236" s="172"/>
      <c r="AW236" s="172"/>
      <c r="AX236" s="172"/>
      <c r="AY236" s="173"/>
      <c r="AZ236" s="174"/>
      <c r="BA236" s="175"/>
      <c r="BN236" s="150"/>
    </row>
    <row r="237" spans="1:73" s="151" customFormat="1" ht="38.25" customHeight="1">
      <c r="A237" s="150"/>
      <c r="B237" s="293">
        <v>1</v>
      </c>
      <c r="C237" s="293" t="s">
        <v>319</v>
      </c>
      <c r="D237" s="293"/>
      <c r="E237" s="293" t="str">
        <f>+F237</f>
        <v>10 địa chỉ</v>
      </c>
      <c r="F237" s="459" t="s">
        <v>1382</v>
      </c>
      <c r="G237" s="251">
        <f>+G238+G243+G248+G252</f>
        <v>10</v>
      </c>
      <c r="H237" s="269">
        <f>+H238+H243+H248+H252</f>
        <v>75047</v>
      </c>
      <c r="I237" s="269">
        <f>+I238+I243+I248+I252</f>
        <v>75047</v>
      </c>
      <c r="J237" s="269">
        <f>+J238+J243+J248+J252</f>
        <v>62603.43</v>
      </c>
      <c r="K237" s="269">
        <f>+K238+K243+K248+K252</f>
        <v>62603.43</v>
      </c>
      <c r="L237" s="170"/>
      <c r="M237" s="170"/>
      <c r="N237" s="170"/>
      <c r="O237" s="170"/>
      <c r="P237" s="170"/>
      <c r="Q237" s="170"/>
      <c r="R237" s="170"/>
      <c r="S237" s="170"/>
      <c r="T237" s="293">
        <f>+T238+T243+T248+T252</f>
        <v>0</v>
      </c>
      <c r="U237" s="170"/>
      <c r="V237" s="170"/>
      <c r="W237" s="170"/>
      <c r="X237" s="170"/>
      <c r="Y237" s="170"/>
      <c r="Z237" s="170"/>
      <c r="AA237" s="170"/>
      <c r="AB237" s="170"/>
      <c r="AC237" s="170"/>
      <c r="AD237" s="170"/>
      <c r="AE237" s="170"/>
      <c r="AF237" s="170"/>
      <c r="AG237" s="170"/>
      <c r="AH237" s="150"/>
      <c r="AI237" s="150"/>
      <c r="AJ237" s="165"/>
      <c r="AK237" s="165"/>
      <c r="AL237" s="165"/>
      <c r="AM237" s="165"/>
      <c r="AN237" s="150"/>
      <c r="AO237" s="172"/>
      <c r="AQ237" s="172"/>
      <c r="AR237" s="172"/>
      <c r="AS237" s="172"/>
      <c r="AT237" s="172"/>
      <c r="AU237" s="172"/>
      <c r="AV237" s="172"/>
      <c r="AW237" s="172"/>
      <c r="AX237" s="172"/>
      <c r="AY237" s="173"/>
      <c r="AZ237" s="173"/>
      <c r="BA237" s="176"/>
      <c r="BN237" s="150"/>
    </row>
    <row r="238" spans="1:73" s="151" customFormat="1" ht="33.75" customHeight="1">
      <c r="A238" s="150"/>
      <c r="B238" s="293" t="s">
        <v>52</v>
      </c>
      <c r="C238" s="293" t="s">
        <v>320</v>
      </c>
      <c r="D238" s="293"/>
      <c r="E238" s="459" t="str">
        <f>+F238</f>
        <v>04 địa chỉ</v>
      </c>
      <c r="F238" s="459" t="s">
        <v>1390</v>
      </c>
      <c r="G238" s="251">
        <f>SUM(G239:G242)</f>
        <v>4</v>
      </c>
      <c r="H238" s="291">
        <f>SUM(H239:H242)</f>
        <v>17877.900000000001</v>
      </c>
      <c r="I238" s="291">
        <f>SUM(I239:I242)</f>
        <v>17877.900000000001</v>
      </c>
      <c r="J238" s="291">
        <f>SUM(J239:J242)</f>
        <v>19157.419999999998</v>
      </c>
      <c r="K238" s="291">
        <f>SUM(K239:K242)</f>
        <v>19157.419999999998</v>
      </c>
      <c r="L238" s="293"/>
      <c r="M238" s="293"/>
      <c r="N238" s="293"/>
      <c r="O238" s="293"/>
      <c r="P238" s="293"/>
      <c r="Q238" s="293"/>
      <c r="R238" s="293"/>
      <c r="S238" s="293"/>
      <c r="T238" s="353">
        <f>SUM(T239:T242)</f>
        <v>0</v>
      </c>
      <c r="U238" s="293"/>
      <c r="V238" s="293"/>
      <c r="W238" s="293"/>
      <c r="X238" s="293">
        <f>COUNTIF(X278:X294,"x")</f>
        <v>0</v>
      </c>
      <c r="Y238" s="293">
        <f>COUNTIF(Y278:Y294,"x")</f>
        <v>0</v>
      </c>
      <c r="Z238" s="293">
        <f>COUNTIF(Z278:Z294,"x")</f>
        <v>0</v>
      </c>
      <c r="AA238" s="293"/>
      <c r="AB238" s="293"/>
      <c r="AC238" s="293"/>
      <c r="AD238" s="293"/>
      <c r="AE238" s="293"/>
      <c r="AF238" s="293"/>
      <c r="AG238" s="293"/>
      <c r="AH238" s="293"/>
      <c r="AI238" s="293"/>
      <c r="AJ238" s="293"/>
      <c r="AK238" s="293"/>
      <c r="AL238" s="293"/>
      <c r="AM238" s="293"/>
      <c r="AN238" s="293"/>
      <c r="AO238" s="293"/>
      <c r="AQ238" s="293"/>
      <c r="AR238" s="293"/>
      <c r="AS238" s="293"/>
      <c r="AT238" s="293"/>
      <c r="AU238" s="292"/>
      <c r="AV238" s="293"/>
      <c r="AW238" s="292"/>
      <c r="AX238" s="293"/>
      <c r="AY238" s="460"/>
      <c r="AZ238" s="460"/>
      <c r="BA238" s="152"/>
      <c r="BN238" s="150"/>
    </row>
    <row r="239" spans="1:73" ht="132.75" customHeight="1">
      <c r="A239" s="172">
        <f>+A241+1</f>
        <v>7</v>
      </c>
      <c r="B239" s="292" t="s">
        <v>54</v>
      </c>
      <c r="C239" s="292" t="s">
        <v>1266</v>
      </c>
      <c r="D239" s="292" t="s">
        <v>1594</v>
      </c>
      <c r="E239" s="292"/>
      <c r="F239" s="292" t="s">
        <v>398</v>
      </c>
      <c r="G239" s="456">
        <v>1</v>
      </c>
      <c r="H239" s="270">
        <v>3008.6</v>
      </c>
      <c r="I239" s="270">
        <f>+H239</f>
        <v>3008.6</v>
      </c>
      <c r="J239" s="270">
        <v>3636</v>
      </c>
      <c r="K239" s="270">
        <f>+J239</f>
        <v>3636</v>
      </c>
      <c r="L239" s="292"/>
      <c r="M239" s="292"/>
      <c r="N239" s="292"/>
      <c r="O239" s="292"/>
      <c r="P239" s="292"/>
      <c r="Q239" s="292"/>
      <c r="R239" s="292"/>
      <c r="S239" s="292"/>
      <c r="T239" s="292"/>
      <c r="U239" s="292"/>
      <c r="V239" s="292"/>
      <c r="W239" s="292"/>
      <c r="X239" s="292"/>
      <c r="Y239" s="292"/>
      <c r="Z239" s="292" t="s">
        <v>57</v>
      </c>
      <c r="AA239" s="292"/>
      <c r="AB239" s="292"/>
      <c r="AC239" s="292"/>
      <c r="AD239" s="292"/>
      <c r="AE239" s="292"/>
      <c r="AF239" s="292"/>
      <c r="AG239" s="292"/>
      <c r="AH239" s="179"/>
      <c r="AI239" s="179"/>
      <c r="AJ239" s="179"/>
      <c r="AK239" s="179"/>
      <c r="AL239" s="179"/>
      <c r="AM239" s="292" t="s">
        <v>57</v>
      </c>
      <c r="AN239" s="292" t="s">
        <v>399</v>
      </c>
      <c r="AO239" s="292" t="s">
        <v>400</v>
      </c>
      <c r="AP239" s="292"/>
      <c r="AQ239" s="292" t="s">
        <v>400</v>
      </c>
      <c r="AR239" s="292" t="s">
        <v>382</v>
      </c>
      <c r="AS239" s="292" t="s">
        <v>324</v>
      </c>
      <c r="AT239" s="292"/>
      <c r="AU239" s="292"/>
      <c r="AV239" s="179"/>
      <c r="AW239" s="292"/>
      <c r="AX239" s="179"/>
      <c r="AY239" s="180" t="s">
        <v>64</v>
      </c>
      <c r="AZ239" s="292" t="str">
        <f>+D239</f>
        <v>Trường MN Phú Mỹ CS1
(QĐ 1858/QĐ-UBND ngày 8/7/2021 của UBND Q7 v/v tổ chức lại Trưởng MN Phú Mỹ và Trường MG Măng Non thành Trường MN Phú Mỹ)</v>
      </c>
      <c r="BA239" s="198"/>
      <c r="BN239" s="292" t="s">
        <v>1307</v>
      </c>
    </row>
    <row r="240" spans="1:73" ht="141" customHeight="1">
      <c r="A240" s="172">
        <f>+A239+1</f>
        <v>8</v>
      </c>
      <c r="B240" s="292" t="s">
        <v>65</v>
      </c>
      <c r="C240" s="292" t="s">
        <v>1293</v>
      </c>
      <c r="D240" s="292" t="s">
        <v>1233</v>
      </c>
      <c r="E240" s="292"/>
      <c r="F240" s="292" t="s">
        <v>387</v>
      </c>
      <c r="G240" s="456">
        <v>1</v>
      </c>
      <c r="H240" s="270">
        <v>5502.3</v>
      </c>
      <c r="I240" s="270">
        <f>+H240</f>
        <v>5502.3</v>
      </c>
      <c r="J240" s="270">
        <v>5103.42</v>
      </c>
      <c r="K240" s="270">
        <f>+J240</f>
        <v>5103.42</v>
      </c>
      <c r="L240" s="292"/>
      <c r="M240" s="292"/>
      <c r="N240" s="292"/>
      <c r="O240" s="292"/>
      <c r="P240" s="292"/>
      <c r="Q240" s="292"/>
      <c r="R240" s="292"/>
      <c r="S240" s="292"/>
      <c r="T240" s="292"/>
      <c r="U240" s="292"/>
      <c r="V240" s="292"/>
      <c r="W240" s="292"/>
      <c r="X240" s="292"/>
      <c r="Y240" s="292"/>
      <c r="Z240" s="292" t="s">
        <v>57</v>
      </c>
      <c r="AA240" s="292"/>
      <c r="AB240" s="292"/>
      <c r="AC240" s="292"/>
      <c r="AD240" s="292"/>
      <c r="AE240" s="292"/>
      <c r="AF240" s="292"/>
      <c r="AG240" s="292"/>
      <c r="AH240" s="179"/>
      <c r="AI240" s="179"/>
      <c r="AJ240" s="179"/>
      <c r="AK240" s="179"/>
      <c r="AL240" s="179"/>
      <c r="AM240" s="292" t="s">
        <v>57</v>
      </c>
      <c r="AN240" s="292" t="s">
        <v>388</v>
      </c>
      <c r="AO240" s="292" t="s">
        <v>389</v>
      </c>
      <c r="AP240" s="292"/>
      <c r="AQ240" s="292" t="s">
        <v>390</v>
      </c>
      <c r="AR240" s="292" t="s">
        <v>382</v>
      </c>
      <c r="AS240" s="292" t="s">
        <v>324</v>
      </c>
      <c r="AT240" s="292"/>
      <c r="AU240" s="292"/>
      <c r="AV240" s="179"/>
      <c r="AW240" s="292"/>
      <c r="AX240" s="179"/>
      <c r="AY240" s="180" t="s">
        <v>64</v>
      </c>
      <c r="AZ240" s="292" t="str">
        <f>+D240</f>
        <v>Trường mầm non 
Phú Thuận Cơ sở 1 (Đề án số 3215/ĐA-UBND ngày 15/7/2020 của UBND quận v/v tổ chức lại Trường MN Phú Thuận, phường Phú Thuận, Q7)</v>
      </c>
      <c r="BA240" s="198"/>
      <c r="BN240" s="292" t="s">
        <v>1307</v>
      </c>
    </row>
    <row r="241" spans="1:67" ht="194.25" customHeight="1">
      <c r="A241" s="172">
        <f>+A262+1</f>
        <v>6</v>
      </c>
      <c r="B241" s="292" t="s">
        <v>74</v>
      </c>
      <c r="C241" s="292" t="s">
        <v>1265</v>
      </c>
      <c r="D241" s="292" t="str">
        <f>+C241</f>
        <v>Trường mầm non 
KCX Tân Thuận</v>
      </c>
      <c r="E241" s="292"/>
      <c r="F241" s="292" t="s">
        <v>392</v>
      </c>
      <c r="G241" s="456">
        <v>1</v>
      </c>
      <c r="H241" s="270">
        <v>2002</v>
      </c>
      <c r="I241" s="270">
        <f>+H241</f>
        <v>2002</v>
      </c>
      <c r="J241" s="270">
        <v>3636</v>
      </c>
      <c r="K241" s="270">
        <f>+J241</f>
        <v>3636</v>
      </c>
      <c r="L241" s="292"/>
      <c r="N241" s="292"/>
      <c r="O241" s="292"/>
      <c r="P241" s="292" t="s">
        <v>1555</v>
      </c>
      <c r="Q241" s="190">
        <v>41547</v>
      </c>
      <c r="R241" s="292" t="s">
        <v>393</v>
      </c>
      <c r="S241" s="292" t="s">
        <v>394</v>
      </c>
      <c r="T241" s="292"/>
      <c r="U241" s="292"/>
      <c r="V241" s="292"/>
      <c r="W241" s="292"/>
      <c r="X241" s="292"/>
      <c r="Y241" s="292"/>
      <c r="Z241" s="292" t="s">
        <v>57</v>
      </c>
      <c r="AA241" s="292"/>
      <c r="AB241" s="292"/>
      <c r="AC241" s="292"/>
      <c r="AD241" s="292"/>
      <c r="AE241" s="292"/>
      <c r="AF241" s="292"/>
      <c r="AG241" s="292"/>
      <c r="AH241" s="179"/>
      <c r="AI241" s="179"/>
      <c r="AJ241" s="179"/>
      <c r="AK241" s="179"/>
      <c r="AL241" s="179"/>
      <c r="AM241" s="292" t="s">
        <v>57</v>
      </c>
      <c r="AN241" s="66" t="s">
        <v>395</v>
      </c>
      <c r="AO241" s="292" t="s">
        <v>396</v>
      </c>
      <c r="AP241" s="292"/>
      <c r="AQ241" s="292" t="s">
        <v>396</v>
      </c>
      <c r="AR241" s="292" t="s">
        <v>382</v>
      </c>
      <c r="AS241" s="292" t="s">
        <v>324</v>
      </c>
      <c r="AT241" s="292"/>
      <c r="AU241" s="193"/>
      <c r="AV241" s="292"/>
      <c r="AW241" s="193" t="s">
        <v>122</v>
      </c>
      <c r="AX241" s="179"/>
      <c r="AY241" s="197"/>
      <c r="AZ241" s="292" t="s">
        <v>1482</v>
      </c>
      <c r="BA241" s="189"/>
      <c r="BN241" s="292" t="s">
        <v>1307</v>
      </c>
    </row>
    <row r="242" spans="1:67" ht="78" customHeight="1">
      <c r="A242" s="172">
        <f>+A240+1</f>
        <v>9</v>
      </c>
      <c r="B242" s="292" t="s">
        <v>78</v>
      </c>
      <c r="C242" s="292" t="s">
        <v>402</v>
      </c>
      <c r="D242" s="292" t="s">
        <v>402</v>
      </c>
      <c r="E242" s="292"/>
      <c r="F242" s="292" t="s">
        <v>403</v>
      </c>
      <c r="G242" s="456">
        <v>1</v>
      </c>
      <c r="H242" s="270">
        <v>7365</v>
      </c>
      <c r="I242" s="270">
        <f>+H242</f>
        <v>7365</v>
      </c>
      <c r="J242" s="270">
        <v>6782</v>
      </c>
      <c r="K242" s="270">
        <f>+J242</f>
        <v>6782</v>
      </c>
      <c r="L242" s="292"/>
      <c r="M242" s="292"/>
      <c r="N242" s="292"/>
      <c r="O242" s="292"/>
      <c r="P242" s="292"/>
      <c r="Q242" s="292"/>
      <c r="R242" s="292"/>
      <c r="S242" s="292"/>
      <c r="T242" s="292"/>
      <c r="U242" s="292"/>
      <c r="V242" s="292"/>
      <c r="W242" s="292"/>
      <c r="X242" s="292"/>
      <c r="Y242" s="292"/>
      <c r="Z242" s="292" t="s">
        <v>57</v>
      </c>
      <c r="AA242" s="292"/>
      <c r="AB242" s="292"/>
      <c r="AC242" s="292"/>
      <c r="AD242" s="292"/>
      <c r="AE242" s="292"/>
      <c r="AF242" s="292"/>
      <c r="AG242" s="292"/>
      <c r="AH242" s="179"/>
      <c r="AI242" s="179"/>
      <c r="AJ242" s="179"/>
      <c r="AK242" s="179"/>
      <c r="AL242" s="179"/>
      <c r="AM242" s="292" t="s">
        <v>57</v>
      </c>
      <c r="AN242" s="292" t="s">
        <v>404</v>
      </c>
      <c r="AO242" s="292" t="s">
        <v>405</v>
      </c>
      <c r="AP242" s="292"/>
      <c r="AQ242" s="292" t="s">
        <v>405</v>
      </c>
      <c r="AR242" s="292" t="s">
        <v>382</v>
      </c>
      <c r="AS242" s="292" t="s">
        <v>324</v>
      </c>
      <c r="AT242" s="292"/>
      <c r="AU242" s="292"/>
      <c r="AV242" s="179"/>
      <c r="AW242" s="292"/>
      <c r="AX242" s="179"/>
      <c r="AY242" s="180" t="s">
        <v>64</v>
      </c>
      <c r="AZ242" s="292" t="str">
        <f>+D242</f>
        <v>Trường mầm non 
Tân Phong</v>
      </c>
      <c r="BA242" s="198"/>
      <c r="BN242" s="292" t="s">
        <v>1307</v>
      </c>
      <c r="BO242" s="176" t="s">
        <v>1294</v>
      </c>
    </row>
    <row r="243" spans="1:67" s="151" customFormat="1" ht="31.5" customHeight="1">
      <c r="A243" s="150"/>
      <c r="B243" s="293" t="s">
        <v>106</v>
      </c>
      <c r="C243" s="293" t="s">
        <v>406</v>
      </c>
      <c r="D243" s="293"/>
      <c r="E243" s="459" t="str">
        <f>+F243</f>
        <v>04 địa chỉ</v>
      </c>
      <c r="F243" s="459" t="s">
        <v>1390</v>
      </c>
      <c r="G243" s="251">
        <f>SUM(G244:G247)</f>
        <v>4</v>
      </c>
      <c r="H243" s="291">
        <f>SUM(H244:H247)</f>
        <v>43402</v>
      </c>
      <c r="I243" s="291">
        <f>SUM(I244:I247)</f>
        <v>43402</v>
      </c>
      <c r="J243" s="291">
        <f>SUM(J244:J247)</f>
        <v>35883.9</v>
      </c>
      <c r="K243" s="291">
        <f>SUM(K244:K247)</f>
        <v>35883.9</v>
      </c>
      <c r="L243" s="293"/>
      <c r="M243" s="293"/>
      <c r="N243" s="293"/>
      <c r="O243" s="293"/>
      <c r="P243" s="293"/>
      <c r="Q243" s="293"/>
      <c r="R243" s="293"/>
      <c r="S243" s="293"/>
      <c r="T243" s="355">
        <f>COUNTIF(T244:T247,"x")</f>
        <v>0</v>
      </c>
      <c r="U243" s="293"/>
      <c r="V243" s="293"/>
      <c r="W243" s="293"/>
      <c r="X243" s="293">
        <f>COUNTIF(X252:X290,"x")</f>
        <v>0</v>
      </c>
      <c r="Y243" s="293">
        <f>COUNTIF(Y252:Y290,"x")</f>
        <v>0</v>
      </c>
      <c r="Z243" s="293">
        <f>COUNTIF(Z252:Z290,"x")</f>
        <v>9</v>
      </c>
      <c r="AA243" s="293"/>
      <c r="AB243" s="293"/>
      <c r="AC243" s="293"/>
      <c r="AD243" s="293"/>
      <c r="AE243" s="293"/>
      <c r="AF243" s="293"/>
      <c r="AG243" s="293"/>
      <c r="AH243" s="293"/>
      <c r="AI243" s="293"/>
      <c r="AJ243" s="293"/>
      <c r="AK243" s="293"/>
      <c r="AL243" s="293"/>
      <c r="AM243" s="293"/>
      <c r="AN243" s="293"/>
      <c r="AO243" s="293"/>
      <c r="AQ243" s="293"/>
      <c r="AR243" s="293"/>
      <c r="AS243" s="293"/>
      <c r="AT243" s="293"/>
      <c r="AU243" s="292"/>
      <c r="AV243" s="293"/>
      <c r="AW243" s="292"/>
      <c r="AX243" s="293"/>
      <c r="AY243" s="460"/>
      <c r="AZ243" s="460"/>
      <c r="BA243" s="152"/>
      <c r="BN243" s="150"/>
    </row>
    <row r="244" spans="1:67" ht="86.25" customHeight="1">
      <c r="A244" s="172">
        <f>+A276+1</f>
        <v>13</v>
      </c>
      <c r="B244" s="292" t="s">
        <v>108</v>
      </c>
      <c r="C244" s="292" t="s">
        <v>1280</v>
      </c>
      <c r="D244" s="292" t="str">
        <f>+C244</f>
        <v>Trường Tiểu học 
Phú Thuận</v>
      </c>
      <c r="E244" s="292"/>
      <c r="F244" s="292" t="s">
        <v>457</v>
      </c>
      <c r="G244" s="456">
        <v>1</v>
      </c>
      <c r="H244" s="270">
        <v>10860</v>
      </c>
      <c r="I244" s="270">
        <f>+H244</f>
        <v>10860</v>
      </c>
      <c r="J244" s="270">
        <v>7717.9</v>
      </c>
      <c r="K244" s="270">
        <f>+J244</f>
        <v>7717.9</v>
      </c>
      <c r="L244" s="292" t="s">
        <v>128</v>
      </c>
      <c r="M244" s="292"/>
      <c r="N244" s="292"/>
      <c r="O244" s="292"/>
      <c r="P244" s="292"/>
      <c r="Q244" s="292"/>
      <c r="R244" s="292"/>
      <c r="S244" s="292"/>
      <c r="T244" s="292"/>
      <c r="U244" s="292"/>
      <c r="V244" s="292"/>
      <c r="W244" s="292"/>
      <c r="X244" s="292"/>
      <c r="Y244" s="292"/>
      <c r="Z244" s="292" t="s">
        <v>57</v>
      </c>
      <c r="AA244" s="292"/>
      <c r="AB244" s="292"/>
      <c r="AC244" s="292"/>
      <c r="AD244" s="292"/>
      <c r="AE244" s="292"/>
      <c r="AF244" s="292"/>
      <c r="AG244" s="292"/>
      <c r="AH244" s="179"/>
      <c r="AI244" s="179"/>
      <c r="AJ244" s="179"/>
      <c r="AK244" s="179"/>
      <c r="AL244" s="179"/>
      <c r="AM244" s="292" t="s">
        <v>57</v>
      </c>
      <c r="AN244" s="292" t="s">
        <v>458</v>
      </c>
      <c r="AO244" s="292" t="s">
        <v>459</v>
      </c>
      <c r="AP244" s="292"/>
      <c r="AQ244" s="292" t="s">
        <v>459</v>
      </c>
      <c r="AR244" s="292" t="s">
        <v>323</v>
      </c>
      <c r="AS244" s="292" t="s">
        <v>409</v>
      </c>
      <c r="AT244" s="292"/>
      <c r="AU244" s="292"/>
      <c r="AV244" s="179"/>
      <c r="AW244" s="292"/>
      <c r="AX244" s="179"/>
      <c r="AY244" s="180" t="s">
        <v>64</v>
      </c>
      <c r="AZ244" s="292" t="str">
        <f>+D244</f>
        <v>Trường Tiểu học 
Phú Thuận</v>
      </c>
      <c r="BA244" s="198"/>
      <c r="BN244" s="292" t="s">
        <v>1307</v>
      </c>
    </row>
    <row r="245" spans="1:67" ht="56.25" customHeight="1">
      <c r="A245" s="172">
        <f>+A242+1</f>
        <v>10</v>
      </c>
      <c r="B245" s="292" t="s">
        <v>155</v>
      </c>
      <c r="C245" s="292" t="s">
        <v>1277</v>
      </c>
      <c r="D245" s="292" t="str">
        <f>+C245</f>
        <v>Trường Tiểu học 
Lê Văn Tám</v>
      </c>
      <c r="E245" s="292"/>
      <c r="F245" s="292" t="s">
        <v>448</v>
      </c>
      <c r="G245" s="456">
        <v>1</v>
      </c>
      <c r="H245" s="270">
        <v>11747</v>
      </c>
      <c r="I245" s="270">
        <f>+H245</f>
        <v>11747</v>
      </c>
      <c r="J245" s="270">
        <v>8356</v>
      </c>
      <c r="K245" s="270">
        <f>+J245</f>
        <v>8356</v>
      </c>
      <c r="L245" s="292"/>
      <c r="M245" s="292"/>
      <c r="N245" s="292"/>
      <c r="O245" s="292"/>
      <c r="P245" s="292"/>
      <c r="Q245" s="292"/>
      <c r="R245" s="292"/>
      <c r="S245" s="292"/>
      <c r="T245" s="292"/>
      <c r="U245" s="292"/>
      <c r="V245" s="292"/>
      <c r="W245" s="292"/>
      <c r="X245" s="292"/>
      <c r="Y245" s="292"/>
      <c r="Z245" s="292" t="s">
        <v>57</v>
      </c>
      <c r="AA245" s="292"/>
      <c r="AB245" s="292"/>
      <c r="AC245" s="292"/>
      <c r="AD245" s="292"/>
      <c r="AE245" s="292"/>
      <c r="AF245" s="292"/>
      <c r="AG245" s="292"/>
      <c r="AH245" s="179"/>
      <c r="AI245" s="179"/>
      <c r="AJ245" s="179"/>
      <c r="AK245" s="179"/>
      <c r="AL245" s="179"/>
      <c r="AM245" s="292" t="s">
        <v>57</v>
      </c>
      <c r="AN245" s="292" t="s">
        <v>449</v>
      </c>
      <c r="AO245" s="292" t="s">
        <v>450</v>
      </c>
      <c r="AP245" s="292"/>
      <c r="AQ245" s="292" t="s">
        <v>450</v>
      </c>
      <c r="AR245" s="292" t="s">
        <v>323</v>
      </c>
      <c r="AS245" s="292" t="s">
        <v>409</v>
      </c>
      <c r="AT245" s="292"/>
      <c r="AU245" s="292"/>
      <c r="AV245" s="179"/>
      <c r="AW245" s="292"/>
      <c r="AX245" s="179"/>
      <c r="AY245" s="180" t="s">
        <v>64</v>
      </c>
      <c r="AZ245" s="292" t="str">
        <f>+D245</f>
        <v>Trường Tiểu học 
Lê Văn Tám</v>
      </c>
      <c r="BA245" s="198"/>
      <c r="BN245" s="292" t="s">
        <v>1307</v>
      </c>
    </row>
    <row r="246" spans="1:67" ht="81.75" customHeight="1">
      <c r="A246" s="172">
        <f>+A244+1</f>
        <v>14</v>
      </c>
      <c r="B246" s="292" t="s">
        <v>199</v>
      </c>
      <c r="C246" s="292" t="s">
        <v>1281</v>
      </c>
      <c r="D246" s="292" t="s">
        <v>1281</v>
      </c>
      <c r="E246" s="292"/>
      <c r="F246" s="292" t="s">
        <v>460</v>
      </c>
      <c r="G246" s="456">
        <v>1</v>
      </c>
      <c r="H246" s="271">
        <v>7934</v>
      </c>
      <c r="I246" s="270">
        <f>+H246</f>
        <v>7934</v>
      </c>
      <c r="J246" s="271">
        <v>11850</v>
      </c>
      <c r="K246" s="270">
        <f>+J246</f>
        <v>11850</v>
      </c>
      <c r="L246" s="292"/>
      <c r="M246" s="292"/>
      <c r="N246" s="292"/>
      <c r="O246" s="292"/>
      <c r="P246" s="292"/>
      <c r="Q246" s="292"/>
      <c r="R246" s="292"/>
      <c r="S246" s="292"/>
      <c r="T246" s="292"/>
      <c r="U246" s="292"/>
      <c r="V246" s="190"/>
      <c r="W246" s="292"/>
      <c r="X246" s="292"/>
      <c r="Y246" s="292"/>
      <c r="Z246" s="292" t="s">
        <v>57</v>
      </c>
      <c r="AA246" s="292"/>
      <c r="AB246" s="292"/>
      <c r="AC246" s="292"/>
      <c r="AD246" s="292"/>
      <c r="AE246" s="292"/>
      <c r="AF246" s="292"/>
      <c r="AG246" s="292"/>
      <c r="AH246" s="179"/>
      <c r="AI246" s="179"/>
      <c r="AJ246" s="179"/>
      <c r="AK246" s="179"/>
      <c r="AL246" s="179"/>
      <c r="AM246" s="292" t="s">
        <v>57</v>
      </c>
      <c r="AN246" s="292" t="s">
        <v>461</v>
      </c>
      <c r="AO246" s="292" t="s">
        <v>462</v>
      </c>
      <c r="AP246" s="292"/>
      <c r="AQ246" s="292" t="s">
        <v>462</v>
      </c>
      <c r="AR246" s="292" t="s">
        <v>323</v>
      </c>
      <c r="AS246" s="292" t="s">
        <v>409</v>
      </c>
      <c r="AT246" s="292"/>
      <c r="AU246" s="292"/>
      <c r="AV246" s="292"/>
      <c r="AW246" s="292"/>
      <c r="AX246" s="292"/>
      <c r="AY246" s="180" t="s">
        <v>64</v>
      </c>
      <c r="AZ246" s="292" t="s">
        <v>1281</v>
      </c>
      <c r="BA246" s="189"/>
      <c r="BN246" s="292" t="s">
        <v>1307</v>
      </c>
    </row>
    <row r="247" spans="1:67" ht="51.75" customHeight="1">
      <c r="A247" s="172">
        <f>+A245+1</f>
        <v>11</v>
      </c>
      <c r="B247" s="292" t="s">
        <v>205</v>
      </c>
      <c r="C247" s="292" t="s">
        <v>1278</v>
      </c>
      <c r="D247" s="292" t="str">
        <f>+C247</f>
        <v>Trường Tiểu học 
Võ Thị Sáu</v>
      </c>
      <c r="E247" s="292"/>
      <c r="F247" s="292" t="s">
        <v>451</v>
      </c>
      <c r="G247" s="456">
        <v>1</v>
      </c>
      <c r="H247" s="270">
        <v>12861</v>
      </c>
      <c r="I247" s="270">
        <f>+H247</f>
        <v>12861</v>
      </c>
      <c r="J247" s="270">
        <v>7960</v>
      </c>
      <c r="K247" s="270">
        <f>+J247</f>
        <v>7960</v>
      </c>
      <c r="L247" s="292"/>
      <c r="M247" s="292"/>
      <c r="N247" s="292"/>
      <c r="O247" s="292"/>
      <c r="P247" s="292"/>
      <c r="Q247" s="292"/>
      <c r="R247" s="292"/>
      <c r="S247" s="292"/>
      <c r="T247" s="292"/>
      <c r="U247" s="292"/>
      <c r="V247" s="292"/>
      <c r="W247" s="292"/>
      <c r="X247" s="292"/>
      <c r="Y247" s="292"/>
      <c r="Z247" s="292" t="s">
        <v>57</v>
      </c>
      <c r="AA247" s="292"/>
      <c r="AB247" s="292"/>
      <c r="AC247" s="292"/>
      <c r="AD247" s="292"/>
      <c r="AE247" s="292"/>
      <c r="AF247" s="292"/>
      <c r="AG247" s="292"/>
      <c r="AH247" s="179"/>
      <c r="AI247" s="179"/>
      <c r="AJ247" s="179"/>
      <c r="AK247" s="179"/>
      <c r="AL247" s="179"/>
      <c r="AM247" s="292" t="s">
        <v>57</v>
      </c>
      <c r="AN247" s="292" t="s">
        <v>452</v>
      </c>
      <c r="AO247" s="292" t="s">
        <v>453</v>
      </c>
      <c r="AP247" s="292"/>
      <c r="AQ247" s="292" t="s">
        <v>453</v>
      </c>
      <c r="AR247" s="292" t="s">
        <v>323</v>
      </c>
      <c r="AS247" s="292" t="s">
        <v>409</v>
      </c>
      <c r="AT247" s="292"/>
      <c r="AU247" s="292"/>
      <c r="AV247" s="179"/>
      <c r="AW247" s="292"/>
      <c r="AX247" s="179"/>
      <c r="AY247" s="180" t="s">
        <v>64</v>
      </c>
      <c r="AZ247" s="292" t="s">
        <v>1278</v>
      </c>
      <c r="BA247" s="198"/>
      <c r="BN247" s="292" t="s">
        <v>1307</v>
      </c>
    </row>
    <row r="248" spans="1:67" s="151" customFormat="1" ht="41.25" hidden="1" customHeight="1">
      <c r="A248" s="150"/>
      <c r="B248" s="293" t="s">
        <v>463</v>
      </c>
      <c r="C248" s="293" t="s">
        <v>464</v>
      </c>
      <c r="D248" s="293" t="str">
        <f>+E248</f>
        <v>03 địa chỉ</v>
      </c>
      <c r="E248" s="459" t="str">
        <f>+F248</f>
        <v>03 địa chỉ</v>
      </c>
      <c r="F248" s="459" t="s">
        <v>1386</v>
      </c>
      <c r="G248" s="251">
        <f>SUM(G249:G251)</f>
        <v>0</v>
      </c>
      <c r="H248" s="291">
        <f>SUM(H249:H251)</f>
        <v>0</v>
      </c>
      <c r="I248" s="291">
        <f>SUM(I249:I251)</f>
        <v>0</v>
      </c>
      <c r="J248" s="291">
        <f>SUM(J249:J251)</f>
        <v>0</v>
      </c>
      <c r="K248" s="291">
        <f>SUM(K249:K251)</f>
        <v>0</v>
      </c>
      <c r="L248" s="293"/>
      <c r="M248" s="293"/>
      <c r="N248" s="293"/>
      <c r="O248" s="293"/>
      <c r="P248" s="293"/>
      <c r="Q248" s="293"/>
      <c r="R248" s="293"/>
      <c r="S248" s="293"/>
      <c r="T248" s="293">
        <f>COUNTIF(T249:T251,"x")</f>
        <v>0</v>
      </c>
      <c r="U248" s="293"/>
      <c r="V248" s="293"/>
      <c r="W248" s="293"/>
      <c r="X248" s="293">
        <f>COUNTIF(X263:X277,"x")</f>
        <v>0</v>
      </c>
      <c r="Y248" s="293">
        <f>COUNTIF(Y263:Y277,"x")</f>
        <v>0</v>
      </c>
      <c r="Z248" s="293">
        <f>COUNTIF(Z263:Z277,"x")</f>
        <v>2</v>
      </c>
      <c r="AA248" s="293"/>
      <c r="AB248" s="293"/>
      <c r="AC248" s="293"/>
      <c r="AD248" s="293"/>
      <c r="AE248" s="293"/>
      <c r="AF248" s="293"/>
      <c r="AG248" s="293"/>
      <c r="AH248" s="293"/>
      <c r="AI248" s="293"/>
      <c r="AJ248" s="293"/>
      <c r="AK248" s="293"/>
      <c r="AL248" s="293"/>
      <c r="AM248" s="293"/>
      <c r="AN248" s="293"/>
      <c r="AO248" s="293"/>
      <c r="AQ248" s="293"/>
      <c r="AR248" s="293"/>
      <c r="AS248" s="293"/>
      <c r="AT248" s="293"/>
      <c r="AU248" s="292"/>
      <c r="AV248" s="292"/>
      <c r="AW248" s="292"/>
      <c r="AX248" s="292"/>
      <c r="AY248" s="180"/>
      <c r="AZ248" s="180"/>
      <c r="BA248" s="189"/>
      <c r="BN248" s="150"/>
    </row>
    <row r="249" spans="1:67" ht="75.75" hidden="1" customHeight="1">
      <c r="A249" s="172"/>
      <c r="B249" s="292"/>
      <c r="C249" s="292"/>
      <c r="D249" s="292"/>
      <c r="E249" s="292"/>
      <c r="F249" s="292"/>
      <c r="G249" s="456"/>
      <c r="H249" s="270"/>
      <c r="I249" s="270"/>
      <c r="J249" s="270"/>
      <c r="K249" s="270"/>
      <c r="L249" s="312"/>
      <c r="M249" s="312"/>
      <c r="N249" s="292"/>
      <c r="O249" s="178"/>
      <c r="P249" s="292"/>
      <c r="Q249" s="292"/>
      <c r="R249" s="292"/>
      <c r="S249" s="292"/>
      <c r="T249" s="292"/>
      <c r="U249" s="292"/>
      <c r="V249" s="190"/>
      <c r="W249" s="292"/>
      <c r="X249" s="292"/>
      <c r="Y249" s="292"/>
      <c r="Z249" s="292"/>
      <c r="AA249" s="292"/>
      <c r="AB249" s="292"/>
      <c r="AC249" s="292"/>
      <c r="AD249" s="292"/>
      <c r="AE249" s="292"/>
      <c r="AF249" s="292"/>
      <c r="AG249" s="292"/>
      <c r="AH249" s="179"/>
      <c r="AI249" s="179"/>
      <c r="AJ249" s="179"/>
      <c r="AK249" s="179"/>
      <c r="AL249" s="179"/>
      <c r="AM249" s="292"/>
      <c r="AN249" s="292"/>
      <c r="AO249" s="292"/>
      <c r="AP249" s="292"/>
      <c r="AQ249" s="292"/>
      <c r="AR249" s="292"/>
      <c r="AS249" s="292"/>
      <c r="AT249" s="292"/>
      <c r="AU249" s="292"/>
      <c r="AV249" s="179"/>
      <c r="AW249" s="292"/>
      <c r="AX249" s="179"/>
      <c r="AY249" s="180"/>
      <c r="AZ249" s="292"/>
      <c r="BA249" s="198"/>
      <c r="BN249" s="292"/>
    </row>
    <row r="250" spans="1:67" ht="71.25" hidden="1" customHeight="1">
      <c r="A250" s="172"/>
      <c r="B250" s="292"/>
      <c r="C250" s="292"/>
      <c r="D250" s="292"/>
      <c r="E250" s="292"/>
      <c r="F250" s="292"/>
      <c r="G250" s="456"/>
      <c r="H250" s="270"/>
      <c r="I250" s="270"/>
      <c r="J250" s="270"/>
      <c r="K250" s="270"/>
      <c r="L250" s="312"/>
      <c r="M250" s="312"/>
      <c r="N250" s="292"/>
      <c r="O250" s="178"/>
      <c r="P250" s="292"/>
      <c r="Q250" s="292"/>
      <c r="R250" s="292"/>
      <c r="S250" s="292"/>
      <c r="T250" s="292"/>
      <c r="U250" s="292"/>
      <c r="V250" s="190"/>
      <c r="W250" s="292"/>
      <c r="X250" s="292"/>
      <c r="Y250" s="292"/>
      <c r="Z250" s="292"/>
      <c r="AA250" s="292"/>
      <c r="AB250" s="292"/>
      <c r="AC250" s="292"/>
      <c r="AD250" s="292"/>
      <c r="AE250" s="292"/>
      <c r="AF250" s="292"/>
      <c r="AG250" s="292"/>
      <c r="AH250" s="179"/>
      <c r="AI250" s="179"/>
      <c r="AJ250" s="179"/>
      <c r="AK250" s="179"/>
      <c r="AL250" s="179"/>
      <c r="AM250" s="292"/>
      <c r="AN250" s="292"/>
      <c r="AO250" s="292"/>
      <c r="AP250" s="292"/>
      <c r="AQ250" s="292"/>
      <c r="AR250" s="292"/>
      <c r="AS250" s="292"/>
      <c r="AT250" s="292"/>
      <c r="AU250" s="292"/>
      <c r="AV250" s="179"/>
      <c r="AW250" s="292"/>
      <c r="AX250" s="179"/>
      <c r="AY250" s="180"/>
      <c r="AZ250" s="292"/>
      <c r="BA250" s="198"/>
      <c r="BN250" s="292"/>
    </row>
    <row r="251" spans="1:67" ht="71.25" hidden="1" customHeight="1">
      <c r="A251" s="172"/>
      <c r="B251" s="292"/>
      <c r="C251" s="292"/>
      <c r="D251" s="292"/>
      <c r="E251" s="292"/>
      <c r="F251" s="292"/>
      <c r="G251" s="456"/>
      <c r="H251" s="270"/>
      <c r="I251" s="270"/>
      <c r="J251" s="270"/>
      <c r="K251" s="270"/>
      <c r="L251" s="312"/>
      <c r="M251" s="312"/>
      <c r="N251" s="292"/>
      <c r="O251" s="178"/>
      <c r="P251" s="292"/>
      <c r="Q251" s="292"/>
      <c r="R251" s="292"/>
      <c r="S251" s="292"/>
      <c r="T251" s="292"/>
      <c r="U251" s="292"/>
      <c r="V251" s="190"/>
      <c r="W251" s="292"/>
      <c r="X251" s="292"/>
      <c r="Y251" s="292"/>
      <c r="Z251" s="292"/>
      <c r="AA251" s="292"/>
      <c r="AB251" s="292"/>
      <c r="AC251" s="292"/>
      <c r="AD251" s="292"/>
      <c r="AE251" s="292"/>
      <c r="AF251" s="292"/>
      <c r="AG251" s="292"/>
      <c r="AH251" s="179"/>
      <c r="AI251" s="179"/>
      <c r="AJ251" s="179"/>
      <c r="AK251" s="179"/>
      <c r="AL251" s="179"/>
      <c r="AM251" s="292"/>
      <c r="AN251" s="292"/>
      <c r="AO251" s="292"/>
      <c r="AP251" s="292"/>
      <c r="AQ251" s="292"/>
      <c r="AR251" s="292"/>
      <c r="AS251" s="292"/>
      <c r="AT251" s="292"/>
      <c r="AU251" s="292"/>
      <c r="AV251" s="179"/>
      <c r="AW251" s="292"/>
      <c r="AX251" s="179"/>
      <c r="AY251" s="180"/>
      <c r="AZ251" s="292"/>
      <c r="BA251" s="198"/>
      <c r="BN251" s="292"/>
    </row>
    <row r="252" spans="1:67" s="151" customFormat="1" ht="41.25" customHeight="1">
      <c r="A252" s="150"/>
      <c r="B252" s="293" t="s">
        <v>486</v>
      </c>
      <c r="C252" s="293" t="s">
        <v>487</v>
      </c>
      <c r="D252" s="293"/>
      <c r="E252" s="293" t="str">
        <f>+F252</f>
        <v>02 địa chỉ</v>
      </c>
      <c r="F252" s="459" t="s">
        <v>1392</v>
      </c>
      <c r="G252" s="251">
        <f>SUM(G253:G254)</f>
        <v>2</v>
      </c>
      <c r="H252" s="291">
        <f>SUM(H253:H254)</f>
        <v>13767.1</v>
      </c>
      <c r="I252" s="291">
        <f>SUM(I253:I254)</f>
        <v>13767.1</v>
      </c>
      <c r="J252" s="291">
        <f>SUM(J253:J254)</f>
        <v>7562.11</v>
      </c>
      <c r="K252" s="291">
        <f>SUM(K253:K254)</f>
        <v>7562.11</v>
      </c>
      <c r="L252" s="293"/>
      <c r="M252" s="200"/>
      <c r="N252" s="200"/>
      <c r="O252" s="200"/>
      <c r="P252" s="293"/>
      <c r="Q252" s="293"/>
      <c r="R252" s="293"/>
      <c r="S252" s="293"/>
      <c r="T252" s="354">
        <f>COUNTIF(T253:T254,"x")</f>
        <v>0</v>
      </c>
      <c r="U252" s="181"/>
      <c r="V252" s="181"/>
      <c r="W252" s="181"/>
      <c r="X252" s="181">
        <f>COUNTIF(X253:X254,"x")</f>
        <v>0</v>
      </c>
      <c r="Y252" s="181">
        <f>COUNTIF(Y253:Y254,"x")</f>
        <v>0</v>
      </c>
      <c r="Z252" s="293">
        <f>COUNTIF(Z253:Z254,"x")</f>
        <v>2</v>
      </c>
      <c r="AA252" s="293"/>
      <c r="AB252" s="293"/>
      <c r="AC252" s="293"/>
      <c r="AD252" s="293"/>
      <c r="AE252" s="293"/>
      <c r="AF252" s="293"/>
      <c r="AG252" s="293"/>
      <c r="AH252" s="183"/>
      <c r="AI252" s="183"/>
      <c r="AJ252" s="183"/>
      <c r="AK252" s="183"/>
      <c r="AL252" s="183"/>
      <c r="AM252" s="183"/>
      <c r="AN252" s="293"/>
      <c r="AO252" s="293"/>
      <c r="AP252" s="293"/>
      <c r="AQ252" s="293"/>
      <c r="AR252" s="293"/>
      <c r="AS252" s="293"/>
      <c r="AT252" s="293"/>
      <c r="AU252" s="293"/>
      <c r="AV252" s="183"/>
      <c r="AW252" s="293"/>
      <c r="AX252" s="183"/>
      <c r="AY252" s="460"/>
      <c r="AZ252" s="316"/>
      <c r="BA252" s="201"/>
      <c r="BN252" s="150"/>
    </row>
    <row r="253" spans="1:67" ht="75.75" customHeight="1">
      <c r="A253" s="172">
        <f>+A251+1</f>
        <v>1</v>
      </c>
      <c r="B253" s="292" t="s">
        <v>488</v>
      </c>
      <c r="C253" s="932" t="s">
        <v>489</v>
      </c>
      <c r="D253" s="292" t="s">
        <v>493</v>
      </c>
      <c r="E253" s="292"/>
      <c r="F253" s="292" t="s">
        <v>494</v>
      </c>
      <c r="G253" s="456">
        <v>1</v>
      </c>
      <c r="H253" s="270">
        <v>5227.1000000000004</v>
      </c>
      <c r="I253" s="270">
        <f>+H253</f>
        <v>5227.1000000000004</v>
      </c>
      <c r="J253" s="270">
        <v>5655.49</v>
      </c>
      <c r="K253" s="270">
        <f>+J253</f>
        <v>5655.49</v>
      </c>
      <c r="L253" s="292"/>
      <c r="M253" s="292"/>
      <c r="N253" s="292"/>
      <c r="O253" s="292"/>
      <c r="P253" s="292"/>
      <c r="Q253" s="292"/>
      <c r="R253" s="292"/>
      <c r="S253" s="292"/>
      <c r="T253" s="292"/>
      <c r="U253" s="292"/>
      <c r="V253" s="292"/>
      <c r="W253" s="292"/>
      <c r="X253" s="292"/>
      <c r="Y253" s="292"/>
      <c r="Z253" s="292" t="s">
        <v>57</v>
      </c>
      <c r="AA253" s="292"/>
      <c r="AB253" s="292"/>
      <c r="AC253" s="292"/>
      <c r="AD253" s="292"/>
      <c r="AE253" s="292"/>
      <c r="AF253" s="292"/>
      <c r="AG253" s="292"/>
      <c r="AH253" s="179"/>
      <c r="AI253" s="179"/>
      <c r="AJ253" s="179"/>
      <c r="AK253" s="179"/>
      <c r="AL253" s="179"/>
      <c r="AM253" s="292" t="s">
        <v>57</v>
      </c>
      <c r="AO253" s="292" t="s">
        <v>490</v>
      </c>
      <c r="AP253" s="292"/>
      <c r="AQ253" s="292" t="s">
        <v>489</v>
      </c>
      <c r="AR253" s="292" t="s">
        <v>323</v>
      </c>
      <c r="AS253" s="292" t="s">
        <v>483</v>
      </c>
      <c r="AT253" s="292"/>
      <c r="AU253" s="292"/>
      <c r="AV253" s="179"/>
      <c r="AW253" s="292"/>
      <c r="AX253" s="179"/>
      <c r="AY253" s="180" t="s">
        <v>64</v>
      </c>
      <c r="AZ253" s="292" t="s">
        <v>493</v>
      </c>
      <c r="BA253" s="198"/>
      <c r="BN253" s="292" t="s">
        <v>1307</v>
      </c>
    </row>
    <row r="254" spans="1:67" ht="69" customHeight="1">
      <c r="A254" s="172">
        <f>+A253+1</f>
        <v>2</v>
      </c>
      <c r="B254" s="292" t="s">
        <v>492</v>
      </c>
      <c r="C254" s="932"/>
      <c r="D254" s="292" t="s">
        <v>490</v>
      </c>
      <c r="E254" s="292"/>
      <c r="F254" s="292" t="s">
        <v>491</v>
      </c>
      <c r="G254" s="456">
        <v>1</v>
      </c>
      <c r="H254" s="270">
        <v>8540</v>
      </c>
      <c r="I254" s="270">
        <f>+H254</f>
        <v>8540</v>
      </c>
      <c r="J254" s="270">
        <v>1906.62</v>
      </c>
      <c r="K254" s="270">
        <f>+J254</f>
        <v>1906.62</v>
      </c>
      <c r="L254" s="292"/>
      <c r="M254" s="292"/>
      <c r="N254" s="292"/>
      <c r="O254" s="292"/>
      <c r="P254" s="292"/>
      <c r="Q254" s="292"/>
      <c r="R254" s="292"/>
      <c r="S254" s="292"/>
      <c r="T254" s="292"/>
      <c r="U254" s="53"/>
      <c r="V254" s="53"/>
      <c r="W254" s="292"/>
      <c r="X254" s="292"/>
      <c r="Y254" s="292"/>
      <c r="Z254" s="292" t="s">
        <v>57</v>
      </c>
      <c r="AA254" s="292"/>
      <c r="AB254" s="292"/>
      <c r="AC254" s="292"/>
      <c r="AD254" s="292"/>
      <c r="AE254" s="292"/>
      <c r="AF254" s="292"/>
      <c r="AG254" s="292"/>
      <c r="AH254" s="179"/>
      <c r="AI254" s="179"/>
      <c r="AJ254" s="179"/>
      <c r="AK254" s="179"/>
      <c r="AL254" s="179"/>
      <c r="AM254" s="292" t="s">
        <v>57</v>
      </c>
      <c r="AO254" s="292" t="s">
        <v>493</v>
      </c>
      <c r="AP254" s="292"/>
      <c r="AQ254" s="292" t="s">
        <v>489</v>
      </c>
      <c r="AR254" s="292" t="s">
        <v>323</v>
      </c>
      <c r="AS254" s="292" t="s">
        <v>483</v>
      </c>
      <c r="AT254" s="292"/>
      <c r="AU254" s="292"/>
      <c r="AV254" s="179"/>
      <c r="AW254" s="292"/>
      <c r="AX254" s="179"/>
      <c r="AY254" s="180" t="s">
        <v>64</v>
      </c>
      <c r="AZ254" s="292" t="s">
        <v>490</v>
      </c>
      <c r="BA254" s="198"/>
      <c r="BN254" s="292" t="s">
        <v>1307</v>
      </c>
    </row>
    <row r="255" spans="1:67" s="151" customFormat="1" ht="38.25" customHeight="1">
      <c r="A255" s="150"/>
      <c r="B255" s="293">
        <v>2</v>
      </c>
      <c r="C255" s="293" t="s">
        <v>495</v>
      </c>
      <c r="D255" s="293"/>
      <c r="E255" s="293" t="str">
        <f>+F255</f>
        <v>03 địa chỉ</v>
      </c>
      <c r="F255" s="459" t="s">
        <v>1386</v>
      </c>
      <c r="G255" s="251">
        <f>SUM(G256:G259)</f>
        <v>3</v>
      </c>
      <c r="H255" s="291">
        <f>SUM(H256:H259)</f>
        <v>881.3</v>
      </c>
      <c r="I255" s="291">
        <f>SUM(I256:I259)</f>
        <v>881.3</v>
      </c>
      <c r="J255" s="291">
        <f>SUM(J256:J259)</f>
        <v>1884.3899999999999</v>
      </c>
      <c r="K255" s="291">
        <f>SUM(K256:K259)</f>
        <v>1884.3899999999999</v>
      </c>
      <c r="L255" s="170"/>
      <c r="M255" s="170"/>
      <c r="N255" s="170"/>
      <c r="O255" s="170"/>
      <c r="P255" s="170"/>
      <c r="Q255" s="170"/>
      <c r="R255" s="170"/>
      <c r="S255" s="170"/>
      <c r="T255" s="293">
        <f>COUNTIF(T256:T259,"x")</f>
        <v>0</v>
      </c>
      <c r="U255" s="202"/>
      <c r="V255" s="202"/>
      <c r="W255" s="202"/>
      <c r="X255" s="171">
        <f>COUNTIF(X263:X287,"x")</f>
        <v>0</v>
      </c>
      <c r="Y255" s="171">
        <f>COUNTIF(Y263:Y287,"x")</f>
        <v>0</v>
      </c>
      <c r="Z255" s="171">
        <f>COUNTIF(Z263:Z287,"x")</f>
        <v>2</v>
      </c>
      <c r="AA255" s="170"/>
      <c r="AB255" s="170"/>
      <c r="AC255" s="170"/>
      <c r="AD255" s="170"/>
      <c r="AE255" s="170"/>
      <c r="AF255" s="170"/>
      <c r="AG255" s="170"/>
      <c r="AH255" s="150"/>
      <c r="AI255" s="150"/>
      <c r="AJ255" s="165"/>
      <c r="AK255" s="165"/>
      <c r="AL255" s="165"/>
      <c r="AM255" s="165"/>
      <c r="AN255" s="150"/>
      <c r="AO255" s="172"/>
      <c r="AQ255" s="172"/>
      <c r="AR255" s="172"/>
      <c r="AS255" s="172"/>
      <c r="AT255" s="172"/>
      <c r="AU255" s="172"/>
      <c r="AV255" s="172"/>
      <c r="AW255" s="172"/>
      <c r="AX255" s="172"/>
      <c r="AY255" s="173"/>
      <c r="AZ255" s="173"/>
      <c r="BA255" s="176"/>
      <c r="BN255" s="150"/>
    </row>
    <row r="256" spans="1:67" ht="16.5" hidden="1">
      <c r="A256" s="172"/>
      <c r="B256" s="292"/>
      <c r="C256" s="292"/>
      <c r="D256" s="292"/>
      <c r="E256" s="292"/>
      <c r="F256" s="292"/>
      <c r="G256" s="456"/>
      <c r="H256" s="270"/>
      <c r="I256" s="270"/>
      <c r="J256" s="271"/>
      <c r="K256" s="271"/>
      <c r="L256" s="312"/>
      <c r="M256" s="312"/>
      <c r="N256" s="292"/>
      <c r="O256" s="178"/>
      <c r="P256" s="292"/>
      <c r="Q256" s="292"/>
      <c r="R256" s="292"/>
      <c r="S256" s="292"/>
      <c r="T256" s="292"/>
      <c r="U256" s="292"/>
      <c r="V256" s="178"/>
      <c r="W256" s="292"/>
      <c r="X256" s="292"/>
      <c r="Y256" s="292"/>
      <c r="Z256" s="292"/>
      <c r="AA256" s="292"/>
      <c r="AB256" s="292"/>
      <c r="AC256" s="292"/>
      <c r="AD256" s="292"/>
      <c r="AE256" s="292"/>
      <c r="AF256" s="292"/>
      <c r="AG256" s="292"/>
      <c r="AH256" s="179"/>
      <c r="AI256" s="179"/>
      <c r="AJ256" s="179"/>
      <c r="AK256" s="179"/>
      <c r="AL256" s="179"/>
      <c r="AM256" s="292"/>
      <c r="AN256" s="200"/>
      <c r="AO256" s="293"/>
      <c r="AP256" s="293"/>
      <c r="AQ256" s="292"/>
      <c r="AR256" s="292"/>
      <c r="AS256" s="292"/>
      <c r="AT256" s="292"/>
      <c r="AU256" s="292"/>
      <c r="AV256" s="179"/>
      <c r="AW256" s="292"/>
      <c r="AX256" s="179"/>
      <c r="AY256" s="180"/>
      <c r="AZ256" s="180"/>
      <c r="BA256" s="189"/>
      <c r="BN256" s="292"/>
    </row>
    <row r="257" spans="1:73" ht="148.5">
      <c r="A257" s="172">
        <f>+A256+1</f>
        <v>1</v>
      </c>
      <c r="B257" s="292" t="s">
        <v>505</v>
      </c>
      <c r="C257" s="292" t="s">
        <v>502</v>
      </c>
      <c r="D257" s="292" t="s">
        <v>1527</v>
      </c>
      <c r="E257" s="292"/>
      <c r="F257" s="292" t="s">
        <v>517</v>
      </c>
      <c r="G257" s="456">
        <v>1</v>
      </c>
      <c r="H257" s="270">
        <v>240</v>
      </c>
      <c r="I257" s="270">
        <f>+H257</f>
        <v>240</v>
      </c>
      <c r="J257" s="270">
        <v>619.79999999999995</v>
      </c>
      <c r="K257" s="271">
        <f>+J257</f>
        <v>619.79999999999995</v>
      </c>
      <c r="L257" s="292"/>
      <c r="M257" s="292"/>
      <c r="N257" s="292"/>
      <c r="O257" s="292"/>
      <c r="P257" s="292"/>
      <c r="Q257" s="292"/>
      <c r="R257" s="292"/>
      <c r="S257" s="292"/>
      <c r="T257" s="292"/>
      <c r="U257" s="292"/>
      <c r="V257" s="292"/>
      <c r="W257" s="292"/>
      <c r="X257" s="292"/>
      <c r="Y257" s="292"/>
      <c r="Z257" s="292" t="s">
        <v>57</v>
      </c>
      <c r="AA257" s="292"/>
      <c r="AB257" s="292"/>
      <c r="AC257" s="292"/>
      <c r="AD257" s="292"/>
      <c r="AE257" s="292"/>
      <c r="AF257" s="292"/>
      <c r="AG257" s="292"/>
      <c r="AH257" s="179"/>
      <c r="AI257" s="179"/>
      <c r="AJ257" s="179"/>
      <c r="AK257" s="179"/>
      <c r="AL257" s="179"/>
      <c r="AM257" s="292" t="s">
        <v>57</v>
      </c>
      <c r="AN257" s="293" t="s">
        <v>518</v>
      </c>
      <c r="AO257" s="293" t="s">
        <v>519</v>
      </c>
      <c r="AP257" s="293"/>
      <c r="AQ257" s="292" t="s">
        <v>504</v>
      </c>
      <c r="AR257" s="292" t="s">
        <v>499</v>
      </c>
      <c r="AS257" s="292" t="s">
        <v>100</v>
      </c>
      <c r="AT257" s="292" t="s">
        <v>500</v>
      </c>
      <c r="AU257" s="292"/>
      <c r="AV257" s="179"/>
      <c r="AW257" s="292"/>
      <c r="AX257" s="179"/>
      <c r="AY257" s="180"/>
      <c r="AZ257" s="180" t="s">
        <v>1483</v>
      </c>
      <c r="BA257" s="198"/>
      <c r="BN257" s="292" t="s">
        <v>1307</v>
      </c>
    </row>
    <row r="258" spans="1:73" ht="148.5">
      <c r="A258" s="172">
        <f>+A259+1</f>
        <v>3</v>
      </c>
      <c r="B258" s="292" t="s">
        <v>812</v>
      </c>
      <c r="C258" s="292" t="s">
        <v>502</v>
      </c>
      <c r="D258" s="292" t="s">
        <v>1528</v>
      </c>
      <c r="E258" s="292"/>
      <c r="F258" s="292" t="s">
        <v>523</v>
      </c>
      <c r="G258" s="456">
        <v>1</v>
      </c>
      <c r="H258" s="270">
        <v>276.3</v>
      </c>
      <c r="I258" s="270">
        <f>+H258</f>
        <v>276.3</v>
      </c>
      <c r="J258" s="270">
        <v>591.96</v>
      </c>
      <c r="K258" s="271">
        <f>+J258</f>
        <v>591.96</v>
      </c>
      <c r="L258" s="292"/>
      <c r="M258" s="292"/>
      <c r="N258" s="292"/>
      <c r="O258" s="292"/>
      <c r="P258" s="292"/>
      <c r="Q258" s="292"/>
      <c r="R258" s="292"/>
      <c r="S258" s="292"/>
      <c r="T258" s="292"/>
      <c r="U258" s="292"/>
      <c r="V258" s="292"/>
      <c r="W258" s="292"/>
      <c r="X258" s="292"/>
      <c r="Y258" s="292"/>
      <c r="Z258" s="292" t="s">
        <v>57</v>
      </c>
      <c r="AA258" s="292"/>
      <c r="AB258" s="292"/>
      <c r="AC258" s="292"/>
      <c r="AD258" s="292"/>
      <c r="AE258" s="292"/>
      <c r="AF258" s="292"/>
      <c r="AG258" s="292"/>
      <c r="AH258" s="179"/>
      <c r="AI258" s="179"/>
      <c r="AJ258" s="179"/>
      <c r="AK258" s="179"/>
      <c r="AL258" s="179"/>
      <c r="AM258" s="292" t="s">
        <v>57</v>
      </c>
      <c r="AN258" s="293" t="s">
        <v>524</v>
      </c>
      <c r="AO258" s="293" t="s">
        <v>525</v>
      </c>
      <c r="AP258" s="293"/>
      <c r="AQ258" s="292" t="s">
        <v>504</v>
      </c>
      <c r="AR258" s="292" t="s">
        <v>499</v>
      </c>
      <c r="AS258" s="292" t="s">
        <v>100</v>
      </c>
      <c r="AT258" s="292" t="s">
        <v>500</v>
      </c>
      <c r="AU258" s="292"/>
      <c r="AV258" s="179"/>
      <c r="AW258" s="292"/>
      <c r="AX258" s="179"/>
      <c r="AY258" s="180"/>
      <c r="AZ258" s="180" t="s">
        <v>1484</v>
      </c>
      <c r="BA258" s="198"/>
      <c r="BN258" s="292" t="s">
        <v>1307</v>
      </c>
      <c r="BT258" s="176" t="s">
        <v>213</v>
      </c>
      <c r="BU258" s="176" t="s">
        <v>515</v>
      </c>
    </row>
    <row r="259" spans="1:73" ht="148.5">
      <c r="A259" s="172">
        <f>+A257+1</f>
        <v>2</v>
      </c>
      <c r="B259" s="292" t="s">
        <v>814</v>
      </c>
      <c r="C259" s="292" t="s">
        <v>502</v>
      </c>
      <c r="D259" s="292" t="s">
        <v>1529</v>
      </c>
      <c r="E259" s="292"/>
      <c r="F259" s="292" t="s">
        <v>520</v>
      </c>
      <c r="G259" s="456">
        <v>1</v>
      </c>
      <c r="H259" s="270">
        <v>365</v>
      </c>
      <c r="I259" s="270">
        <f>+H259</f>
        <v>365</v>
      </c>
      <c r="J259" s="270">
        <v>672.63</v>
      </c>
      <c r="K259" s="271">
        <f>+J259</f>
        <v>672.63</v>
      </c>
      <c r="L259" s="292"/>
      <c r="M259" s="292"/>
      <c r="N259" s="292"/>
      <c r="O259" s="292"/>
      <c r="P259" s="292"/>
      <c r="Q259" s="292"/>
      <c r="R259" s="292"/>
      <c r="S259" s="292"/>
      <c r="T259" s="292"/>
      <c r="U259" s="292"/>
      <c r="V259" s="292"/>
      <c r="W259" s="292"/>
      <c r="X259" s="292"/>
      <c r="Y259" s="292"/>
      <c r="Z259" s="292" t="s">
        <v>57</v>
      </c>
      <c r="AA259" s="292"/>
      <c r="AB259" s="292"/>
      <c r="AC259" s="292"/>
      <c r="AD259" s="292"/>
      <c r="AE259" s="292"/>
      <c r="AF259" s="292"/>
      <c r="AG259" s="292"/>
      <c r="AH259" s="179"/>
      <c r="AI259" s="179"/>
      <c r="AJ259" s="179"/>
      <c r="AK259" s="179"/>
      <c r="AL259" s="179"/>
      <c r="AM259" s="292" t="s">
        <v>57</v>
      </c>
      <c r="AO259" s="293" t="s">
        <v>521</v>
      </c>
      <c r="AP259" s="293"/>
      <c r="AQ259" s="292" t="s">
        <v>504</v>
      </c>
      <c r="AR259" s="292" t="s">
        <v>499</v>
      </c>
      <c r="AS259" s="292" t="s">
        <v>100</v>
      </c>
      <c r="AT259" s="292" t="s">
        <v>500</v>
      </c>
      <c r="AU259" s="292"/>
      <c r="AV259" s="179"/>
      <c r="AW259" s="292"/>
      <c r="AX259" s="179"/>
      <c r="AY259" s="180"/>
      <c r="AZ259" s="180" t="s">
        <v>1485</v>
      </c>
      <c r="BA259" s="198"/>
      <c r="BN259" s="292" t="s">
        <v>1307</v>
      </c>
    </row>
    <row r="260" spans="1:73" s="151" customFormat="1" ht="41.25" customHeight="1">
      <c r="A260" s="150"/>
      <c r="B260" s="293" t="s">
        <v>526</v>
      </c>
      <c r="C260" s="293" t="s">
        <v>527</v>
      </c>
      <c r="D260" s="293"/>
      <c r="E260" s="293" t="str">
        <f>+F260</f>
        <v>02 địa chỉ</v>
      </c>
      <c r="F260" s="459" t="s">
        <v>1392</v>
      </c>
      <c r="G260" s="251">
        <f>SUM(G261:G262)</f>
        <v>2</v>
      </c>
      <c r="H260" s="291">
        <f>SUM(H261:H262)</f>
        <v>6148.1</v>
      </c>
      <c r="I260" s="291">
        <f>SUM(I261:I262)</f>
        <v>6148.1</v>
      </c>
      <c r="J260" s="291">
        <f>SUM(J261:J262)</f>
        <v>1898.1</v>
      </c>
      <c r="K260" s="291">
        <f>SUM(K261:K262)</f>
        <v>1898.1</v>
      </c>
      <c r="L260" s="293"/>
      <c r="M260" s="293"/>
      <c r="N260" s="203"/>
      <c r="O260" s="293"/>
      <c r="P260" s="293"/>
      <c r="Q260" s="293"/>
      <c r="R260" s="293"/>
      <c r="S260" s="293"/>
      <c r="T260" s="354">
        <f>COUNTIF(T261:T262,"x")</f>
        <v>0</v>
      </c>
      <c r="U260" s="293"/>
      <c r="V260" s="293"/>
      <c r="W260" s="293"/>
      <c r="X260" s="171">
        <f>COUNTIF(X278:X278,"x")</f>
        <v>0</v>
      </c>
      <c r="Y260" s="171">
        <f>COUNTIF(Y278:Y278,"x")</f>
        <v>0</v>
      </c>
      <c r="Z260" s="171">
        <f>COUNTIF(Z278:Z278,"x")</f>
        <v>0</v>
      </c>
      <c r="AA260" s="293"/>
      <c r="AB260" s="293"/>
      <c r="AC260" s="293"/>
      <c r="AD260" s="293"/>
      <c r="AE260" s="293"/>
      <c r="AF260" s="293"/>
      <c r="AG260" s="293"/>
      <c r="AH260" s="293"/>
      <c r="AI260" s="293"/>
      <c r="AJ260" s="293"/>
      <c r="AK260" s="293"/>
      <c r="AL260" s="293"/>
      <c r="AM260" s="293"/>
      <c r="AN260" s="81"/>
      <c r="AO260" s="81"/>
      <c r="AQ260" s="81"/>
      <c r="AR260" s="293"/>
      <c r="AS260" s="85"/>
      <c r="AT260" s="85"/>
      <c r="AU260" s="293"/>
      <c r="AV260" s="81"/>
      <c r="AW260" s="81"/>
      <c r="AX260" s="81"/>
      <c r="AY260" s="460"/>
      <c r="AZ260" s="82"/>
      <c r="BA260" s="204"/>
      <c r="BN260" s="150"/>
    </row>
    <row r="261" spans="1:73" ht="84" customHeight="1">
      <c r="A261" s="172">
        <v>2</v>
      </c>
      <c r="B261" s="292" t="s">
        <v>528</v>
      </c>
      <c r="C261" s="292" t="s">
        <v>531</v>
      </c>
      <c r="D261" s="292" t="s">
        <v>540</v>
      </c>
      <c r="E261" s="292"/>
      <c r="F261" s="292" t="s">
        <v>1486</v>
      </c>
      <c r="G261" s="456">
        <v>1</v>
      </c>
      <c r="H261" s="270">
        <v>1898.1</v>
      </c>
      <c r="I261" s="270">
        <f>+H261</f>
        <v>1898.1</v>
      </c>
      <c r="J261" s="270">
        <v>1898.1</v>
      </c>
      <c r="K261" s="270">
        <f>+J261</f>
        <v>1898.1</v>
      </c>
      <c r="L261" s="292"/>
      <c r="M261" s="292"/>
      <c r="N261" s="177"/>
      <c r="O261" s="292"/>
      <c r="P261" s="292"/>
      <c r="Q261" s="292"/>
      <c r="R261" s="292"/>
      <c r="S261" s="292"/>
      <c r="T261" s="292"/>
      <c r="U261" s="292"/>
      <c r="V261" s="190"/>
      <c r="W261" s="292"/>
      <c r="X261" s="292"/>
      <c r="Y261" s="292"/>
      <c r="Z261" s="292" t="s">
        <v>57</v>
      </c>
      <c r="AA261" s="292"/>
      <c r="AB261" s="292"/>
      <c r="AC261" s="292"/>
      <c r="AD261" s="292"/>
      <c r="AE261" s="292"/>
      <c r="AF261" s="292"/>
      <c r="AG261" s="292"/>
      <c r="AH261" s="179"/>
      <c r="AI261" s="179"/>
      <c r="AJ261" s="179"/>
      <c r="AK261" s="179"/>
      <c r="AL261" s="179"/>
      <c r="AM261" s="292" t="s">
        <v>57</v>
      </c>
      <c r="AN261" s="66" t="s">
        <v>541</v>
      </c>
      <c r="AO261" s="66" t="s">
        <v>542</v>
      </c>
      <c r="AP261" s="66"/>
      <c r="AQ261" s="66" t="s">
        <v>529</v>
      </c>
      <c r="AR261" s="292" t="s">
        <v>62</v>
      </c>
      <c r="AS261" s="292" t="s">
        <v>100</v>
      </c>
      <c r="AT261" s="292"/>
      <c r="AU261" s="292"/>
      <c r="AV261" s="66"/>
      <c r="AW261" s="292"/>
      <c r="AX261" s="66"/>
      <c r="AY261" s="180" t="s">
        <v>64</v>
      </c>
      <c r="AZ261" s="292" t="s">
        <v>540</v>
      </c>
      <c r="BA261" s="69"/>
      <c r="BN261" s="292" t="s">
        <v>1307</v>
      </c>
    </row>
    <row r="262" spans="1:73" ht="142.5" customHeight="1">
      <c r="A262" s="172">
        <v>5</v>
      </c>
      <c r="B262" s="292" t="s">
        <v>530</v>
      </c>
      <c r="C262" s="292" t="s">
        <v>531</v>
      </c>
      <c r="D262" s="292" t="s">
        <v>1297</v>
      </c>
      <c r="E262" s="292"/>
      <c r="F262" s="292" t="s">
        <v>1487</v>
      </c>
      <c r="G262" s="456">
        <v>1</v>
      </c>
      <c r="H262" s="270">
        <v>4250</v>
      </c>
      <c r="I262" s="270">
        <f>+H262</f>
        <v>4250</v>
      </c>
      <c r="J262" s="270"/>
      <c r="K262" s="270"/>
      <c r="L262" s="292"/>
      <c r="M262" s="292"/>
      <c r="N262" s="177"/>
      <c r="O262" s="292"/>
      <c r="P262" s="292"/>
      <c r="Q262" s="292"/>
      <c r="R262" s="292"/>
      <c r="S262" s="292"/>
      <c r="T262" s="292"/>
      <c r="U262" s="292"/>
      <c r="V262" s="190"/>
      <c r="W262" s="292"/>
      <c r="X262" s="292"/>
      <c r="Y262" s="292"/>
      <c r="Z262" s="292" t="s">
        <v>57</v>
      </c>
      <c r="AA262" s="292"/>
      <c r="AB262" s="292"/>
      <c r="AC262" s="292"/>
      <c r="AD262" s="292"/>
      <c r="AE262" s="292"/>
      <c r="AF262" s="292"/>
      <c r="AG262" s="292"/>
      <c r="AH262" s="179"/>
      <c r="AI262" s="179"/>
      <c r="AJ262" s="179"/>
      <c r="AK262" s="179"/>
      <c r="AL262" s="179"/>
      <c r="AM262" s="292" t="s">
        <v>57</v>
      </c>
      <c r="AN262" s="65" t="s">
        <v>543</v>
      </c>
      <c r="AO262" s="66" t="s">
        <v>544</v>
      </c>
      <c r="AP262" s="66"/>
      <c r="AQ262" s="66" t="s">
        <v>529</v>
      </c>
      <c r="AR262" s="292" t="s">
        <v>62</v>
      </c>
      <c r="AS262" s="292" t="s">
        <v>100</v>
      </c>
      <c r="AT262" s="292"/>
      <c r="AU262" s="292"/>
      <c r="AV262" s="66"/>
      <c r="AW262" s="292"/>
      <c r="AX262" s="66"/>
      <c r="AY262" s="180" t="s">
        <v>64</v>
      </c>
      <c r="AZ262" s="292" t="s">
        <v>1297</v>
      </c>
      <c r="BA262" s="69"/>
      <c r="BN262" s="292" t="s">
        <v>1307</v>
      </c>
      <c r="BT262" s="176" t="s">
        <v>213</v>
      </c>
      <c r="BU262" s="176" t="s">
        <v>515</v>
      </c>
    </row>
    <row r="263" spans="1:73" s="151" customFormat="1" ht="38.25" customHeight="1">
      <c r="A263" s="150"/>
      <c r="B263" s="324" t="s">
        <v>551</v>
      </c>
      <c r="C263" s="324" t="s">
        <v>552</v>
      </c>
      <c r="D263" s="324"/>
      <c r="E263" s="325" t="str">
        <f>+F263</f>
        <v>01 địa chỉ</v>
      </c>
      <c r="F263" s="325" t="s">
        <v>1391</v>
      </c>
      <c r="G263" s="326">
        <f>+G264</f>
        <v>1</v>
      </c>
      <c r="H263" s="327">
        <f>+H264</f>
        <v>1286.5</v>
      </c>
      <c r="I263" s="327">
        <f>+I264</f>
        <v>1286.5</v>
      </c>
      <c r="J263" s="327">
        <f>+J264</f>
        <v>1034</v>
      </c>
      <c r="K263" s="327">
        <f>+K264</f>
        <v>1034</v>
      </c>
      <c r="L263" s="328"/>
      <c r="M263" s="328"/>
      <c r="N263" s="328"/>
      <c r="O263" s="328"/>
      <c r="P263" s="328"/>
      <c r="Q263" s="328"/>
      <c r="R263" s="328"/>
      <c r="S263" s="328"/>
      <c r="T263" s="351">
        <f>COUNTIF(T265,"x")</f>
        <v>0</v>
      </c>
      <c r="U263" s="329"/>
      <c r="V263" s="329"/>
      <c r="W263" s="329"/>
      <c r="X263" s="329" t="e">
        <f>COUNTIF(#REF!,"x")</f>
        <v>#REF!</v>
      </c>
      <c r="Y263" s="329" t="e">
        <f>COUNTIF(#REF!,"x")</f>
        <v>#REF!</v>
      </c>
      <c r="Z263" s="329" t="e">
        <f>COUNTIF(#REF!,"x")</f>
        <v>#REF!</v>
      </c>
      <c r="AA263" s="328"/>
      <c r="AB263" s="328"/>
      <c r="AC263" s="328"/>
      <c r="AD263" s="328"/>
      <c r="AE263" s="328"/>
      <c r="AF263" s="328"/>
      <c r="AG263" s="328"/>
      <c r="AH263" s="330"/>
      <c r="AI263" s="330"/>
      <c r="AJ263" s="331"/>
      <c r="AK263" s="331"/>
      <c r="AL263" s="331"/>
      <c r="AM263" s="331"/>
      <c r="AN263" s="150"/>
      <c r="AO263" s="172"/>
      <c r="AQ263" s="172"/>
      <c r="AR263" s="172"/>
      <c r="AS263" s="172"/>
      <c r="AT263" s="172"/>
      <c r="AU263" s="172"/>
      <c r="AV263" s="172"/>
      <c r="AW263" s="172"/>
      <c r="AX263" s="172"/>
      <c r="AY263" s="173"/>
      <c r="AZ263" s="174"/>
      <c r="BA263" s="175"/>
      <c r="BN263" s="150"/>
    </row>
    <row r="264" spans="1:73" ht="68.25" customHeight="1">
      <c r="A264" s="172" t="e">
        <f>+A234+1</f>
        <v>#REF!</v>
      </c>
      <c r="B264" s="292">
        <v>1</v>
      </c>
      <c r="C264" s="292" t="s">
        <v>1298</v>
      </c>
      <c r="D264" s="292" t="s">
        <v>1299</v>
      </c>
      <c r="E264" s="292"/>
      <c r="F264" s="292" t="s">
        <v>1219</v>
      </c>
      <c r="G264" s="456">
        <v>1</v>
      </c>
      <c r="H264" s="270">
        <v>1286.5</v>
      </c>
      <c r="I264" s="270">
        <f>+H264</f>
        <v>1286.5</v>
      </c>
      <c r="J264" s="270">
        <v>1034</v>
      </c>
      <c r="K264" s="270">
        <f>+J264</f>
        <v>1034</v>
      </c>
      <c r="L264" s="292"/>
      <c r="M264" s="292"/>
      <c r="N264" s="292"/>
      <c r="O264" s="292"/>
      <c r="P264" s="292"/>
      <c r="Q264" s="292"/>
      <c r="R264" s="292"/>
      <c r="S264" s="292"/>
      <c r="T264" s="292"/>
      <c r="U264" s="292"/>
      <c r="V264" s="292"/>
      <c r="W264" s="292"/>
      <c r="X264" s="292"/>
      <c r="Y264" s="292"/>
      <c r="Z264" s="292" t="s">
        <v>57</v>
      </c>
      <c r="AA264" s="292"/>
      <c r="AB264" s="292"/>
      <c r="AC264" s="292"/>
      <c r="AD264" s="292"/>
      <c r="AE264" s="292"/>
      <c r="AF264" s="292"/>
      <c r="AG264" s="292"/>
      <c r="AH264" s="179"/>
      <c r="AI264" s="179"/>
      <c r="AJ264" s="179"/>
      <c r="AK264" s="179"/>
      <c r="AL264" s="179"/>
      <c r="AM264" s="292" t="s">
        <v>57</v>
      </c>
      <c r="AN264" s="292" t="s">
        <v>558</v>
      </c>
      <c r="AO264" s="293" t="s">
        <v>559</v>
      </c>
      <c r="AP264" s="293"/>
      <c r="AQ264" s="292" t="s">
        <v>286</v>
      </c>
      <c r="AR264" s="292" t="s">
        <v>115</v>
      </c>
      <c r="AS264" s="66" t="s">
        <v>554</v>
      </c>
      <c r="AT264" s="66"/>
      <c r="AU264" s="66"/>
      <c r="AV264" s="179"/>
      <c r="AW264" s="66"/>
      <c r="AX264" s="179"/>
      <c r="AY264" s="180" t="s">
        <v>64</v>
      </c>
      <c r="AZ264" s="292" t="s">
        <v>1299</v>
      </c>
      <c r="BA264" s="198"/>
      <c r="BN264" s="292" t="s">
        <v>1287</v>
      </c>
      <c r="BT264" s="176" t="s">
        <v>213</v>
      </c>
    </row>
    <row r="265" spans="1:73" s="172" customFormat="1" ht="42.75" customHeight="1">
      <c r="B265" s="963" t="s">
        <v>1333</v>
      </c>
      <c r="C265" s="963"/>
      <c r="D265" s="455"/>
      <c r="E265" s="455"/>
      <c r="F265" s="455" t="s">
        <v>1385</v>
      </c>
      <c r="G265" s="322">
        <f>+G266+G273</f>
        <v>6</v>
      </c>
      <c r="H265" s="341">
        <f>+H266+H273</f>
        <v>11717.2</v>
      </c>
      <c r="I265" s="341">
        <f>+I266+I273</f>
        <v>11717.2</v>
      </c>
      <c r="J265" s="341">
        <f>+J266+J273</f>
        <v>12679.400000000001</v>
      </c>
      <c r="K265" s="341">
        <f>+K266+K273</f>
        <v>12679.400000000001</v>
      </c>
      <c r="L265" s="455"/>
      <c r="M265" s="455"/>
      <c r="N265" s="455"/>
      <c r="O265" s="284"/>
      <c r="P265" s="284"/>
      <c r="Q265" s="284"/>
      <c r="R265" s="284"/>
      <c r="S265" s="284"/>
      <c r="T265" s="282"/>
      <c r="U265" s="286" t="s">
        <v>128</v>
      </c>
      <c r="V265" s="284"/>
      <c r="W265" s="287"/>
      <c r="X265" s="287"/>
      <c r="Y265" s="287"/>
      <c r="Z265" s="287"/>
      <c r="AA265" s="287"/>
      <c r="AB265" s="287"/>
      <c r="AC265" s="287"/>
      <c r="AD265" s="287"/>
      <c r="AE265" s="287"/>
      <c r="AF265" s="287"/>
      <c r="AG265" s="287"/>
      <c r="AH265" s="285"/>
      <c r="AI265" s="285"/>
      <c r="AJ265" s="285"/>
      <c r="AK265" s="285"/>
      <c r="AL265" s="285"/>
      <c r="AM265" s="285"/>
      <c r="AN265" s="285"/>
      <c r="AO265" s="285"/>
      <c r="AP265" s="285"/>
      <c r="AQ265" s="285"/>
      <c r="AR265" s="285"/>
      <c r="AS265" s="285"/>
      <c r="AT265" s="285"/>
      <c r="AU265" s="285"/>
      <c r="AV265" s="285"/>
      <c r="AW265" s="285"/>
      <c r="AX265" s="285"/>
      <c r="AY265" s="285"/>
      <c r="AZ265" s="285"/>
      <c r="BA265" s="179"/>
    </row>
    <row r="266" spans="1:73" s="151" customFormat="1" ht="38.25" customHeight="1">
      <c r="A266" s="150"/>
      <c r="B266" s="324" t="s">
        <v>50</v>
      </c>
      <c r="C266" s="324" t="s">
        <v>51</v>
      </c>
      <c r="D266" s="324"/>
      <c r="E266" s="325"/>
      <c r="F266" s="325" t="s">
        <v>1390</v>
      </c>
      <c r="G266" s="326">
        <f>+G267</f>
        <v>4</v>
      </c>
      <c r="H266" s="327">
        <f>+H267</f>
        <v>595.6</v>
      </c>
      <c r="I266" s="327">
        <f>+I267</f>
        <v>595.6</v>
      </c>
      <c r="J266" s="327">
        <f>+J267</f>
        <v>140</v>
      </c>
      <c r="K266" s="327">
        <f>+K267</f>
        <v>140</v>
      </c>
      <c r="L266" s="328"/>
      <c r="M266" s="328"/>
      <c r="N266" s="328"/>
      <c r="O266" s="328"/>
      <c r="P266" s="328"/>
      <c r="Q266" s="328"/>
      <c r="R266" s="328"/>
      <c r="S266" s="328"/>
      <c r="T266" s="351">
        <f>+T268+T283</f>
        <v>0</v>
      </c>
      <c r="U266" s="329"/>
      <c r="V266" s="329"/>
      <c r="W266" s="350">
        <f>+W268+W283</f>
        <v>0</v>
      </c>
      <c r="X266" s="329">
        <f>+X268+X283</f>
        <v>0</v>
      </c>
      <c r="Y266" s="329">
        <f>+Y268+Y283</f>
        <v>0</v>
      </c>
      <c r="Z266" s="329">
        <f>+Z268+Z283</f>
        <v>0</v>
      </c>
      <c r="AA266" s="328"/>
      <c r="AB266" s="328"/>
      <c r="AC266" s="328"/>
      <c r="AD266" s="328"/>
      <c r="AE266" s="328"/>
      <c r="AF266" s="328"/>
      <c r="AG266" s="328"/>
      <c r="AH266" s="330"/>
      <c r="AI266" s="330"/>
      <c r="AJ266" s="331"/>
      <c r="AK266" s="331"/>
      <c r="AL266" s="331"/>
      <c r="AM266" s="331"/>
      <c r="AN266" s="150"/>
      <c r="AO266" s="172"/>
      <c r="AQ266" s="172"/>
      <c r="AR266" s="172"/>
      <c r="AS266" s="172"/>
      <c r="AT266" s="172"/>
      <c r="AU266" s="172"/>
      <c r="AV266" s="172"/>
      <c r="AW266" s="172"/>
      <c r="AX266" s="172"/>
      <c r="AY266" s="173"/>
      <c r="AZ266" s="174"/>
      <c r="BA266" s="175"/>
      <c r="BN266" s="150"/>
    </row>
    <row r="267" spans="1:73" s="151" customFormat="1" ht="38.25" customHeight="1">
      <c r="A267" s="150"/>
      <c r="B267" s="293">
        <v>2</v>
      </c>
      <c r="C267" s="293" t="s">
        <v>107</v>
      </c>
      <c r="D267" s="239"/>
      <c r="E267" s="239"/>
      <c r="F267" s="181" t="s">
        <v>1390</v>
      </c>
      <c r="G267" s="251">
        <f>+G268+G269+G272</f>
        <v>4</v>
      </c>
      <c r="H267" s="291">
        <f>+H268+H269+H272</f>
        <v>595.6</v>
      </c>
      <c r="I267" s="291">
        <f>+I268+I269+I272</f>
        <v>595.6</v>
      </c>
      <c r="J267" s="291">
        <f>+J268+J269+J272</f>
        <v>140</v>
      </c>
      <c r="K267" s="291">
        <f>+K268+K269+K272</f>
        <v>140</v>
      </c>
      <c r="L267" s="170"/>
      <c r="M267" s="170"/>
      <c r="N267" s="170"/>
      <c r="O267" s="170"/>
      <c r="P267" s="170"/>
      <c r="Q267" s="170"/>
      <c r="R267" s="170"/>
      <c r="S267" s="170"/>
      <c r="T267" s="353">
        <f>+T268+T272+T277+T285+T288+T292+T301+T304+T307+T309</f>
        <v>0</v>
      </c>
      <c r="U267" s="182"/>
      <c r="V267" s="182"/>
      <c r="W267" s="182"/>
      <c r="X267" s="171" t="e">
        <f>+X268+#REF!+X356+X371+X377+X387+X403+X413+X424+X432</f>
        <v>#REF!</v>
      </c>
      <c r="Y267" s="171" t="e">
        <f>+Y268+#REF!+Y356+Y371+Y377+Y387+Y403+Y413+Y424+Y432</f>
        <v>#REF!</v>
      </c>
      <c r="Z267" s="171" t="e">
        <f>+Z268+#REF!+Z356+Z371+Z377+Z387+Z403+Z413+Z424+Z432</f>
        <v>#REF!</v>
      </c>
      <c r="AA267" s="170"/>
      <c r="AB267" s="170"/>
      <c r="AC267" s="170"/>
      <c r="AD267" s="170"/>
      <c r="AE267" s="170"/>
      <c r="AF267" s="170"/>
      <c r="AG267" s="170"/>
      <c r="AH267" s="150"/>
      <c r="AI267" s="150"/>
      <c r="AJ267" s="165"/>
      <c r="AK267" s="165"/>
      <c r="AL267" s="165"/>
      <c r="AM267" s="165"/>
      <c r="AN267" s="150"/>
      <c r="AO267" s="172"/>
      <c r="AQ267" s="172"/>
      <c r="AR267" s="172"/>
      <c r="AS267" s="172"/>
      <c r="AT267" s="172"/>
      <c r="AU267" s="172"/>
      <c r="AV267" s="172"/>
      <c r="AW267" s="172"/>
      <c r="AX267" s="172"/>
      <c r="AY267" s="173"/>
      <c r="AZ267" s="173"/>
      <c r="BA267" s="176"/>
      <c r="BN267" s="150"/>
    </row>
    <row r="268" spans="1:73" s="6" customFormat="1" ht="47.25" customHeight="1">
      <c r="A268" s="3"/>
      <c r="B268" s="359" t="s">
        <v>496</v>
      </c>
      <c r="C268" s="359" t="s">
        <v>109</v>
      </c>
      <c r="D268" s="337" t="s">
        <v>1515</v>
      </c>
      <c r="E268" s="359"/>
      <c r="F268" s="359" t="s">
        <v>1516</v>
      </c>
      <c r="G268" s="317">
        <v>1</v>
      </c>
      <c r="H268" s="338">
        <v>98.6</v>
      </c>
      <c r="I268" s="289">
        <v>98.6</v>
      </c>
      <c r="J268" s="289">
        <v>70</v>
      </c>
      <c r="K268" s="289">
        <v>70</v>
      </c>
      <c r="L268" s="359"/>
      <c r="M268" s="359"/>
      <c r="N268" s="10"/>
      <c r="O268" s="359"/>
      <c r="P268" s="359"/>
      <c r="Q268" s="5"/>
      <c r="R268" s="359"/>
      <c r="S268" s="359"/>
      <c r="T268" s="359"/>
      <c r="U268" s="359"/>
      <c r="V268" s="359"/>
      <c r="W268" s="337"/>
      <c r="X268" s="359"/>
      <c r="Y268" s="359"/>
      <c r="Z268" s="359"/>
      <c r="AA268" s="359"/>
      <c r="AB268" s="359"/>
      <c r="AC268" s="359"/>
      <c r="AD268" s="359"/>
      <c r="AE268" s="359"/>
      <c r="AF268" s="359"/>
      <c r="AG268" s="359"/>
      <c r="AH268" s="11"/>
      <c r="AI268" s="11"/>
      <c r="AJ268" s="11"/>
      <c r="AK268" s="11"/>
      <c r="AL268" s="11"/>
      <c r="AM268" s="359" t="s">
        <v>57</v>
      </c>
      <c r="AO268" s="360"/>
      <c r="AP268" s="1"/>
      <c r="AQ268" s="359"/>
      <c r="AR268" s="359"/>
      <c r="AS268" s="9"/>
      <c r="AT268" s="9"/>
      <c r="AU268" s="9"/>
      <c r="AV268" s="337"/>
      <c r="AW268" s="9"/>
      <c r="AX268" s="337"/>
      <c r="AY268" s="7"/>
      <c r="AZ268" s="339"/>
      <c r="BA268" s="18"/>
      <c r="BN268" s="359"/>
    </row>
    <row r="269" spans="1:73" s="6" customFormat="1" ht="42.75" customHeight="1">
      <c r="A269" s="3"/>
      <c r="B269" s="359" t="s">
        <v>505</v>
      </c>
      <c r="C269" s="359" t="s">
        <v>1742</v>
      </c>
      <c r="D269" s="337"/>
      <c r="E269" s="359"/>
      <c r="F269" s="359"/>
      <c r="G269" s="317">
        <f>+G270+G271</f>
        <v>2</v>
      </c>
      <c r="H269" s="289">
        <f>+H270+H271</f>
        <v>402</v>
      </c>
      <c r="I269" s="289">
        <f>+I270+I271</f>
        <v>402</v>
      </c>
      <c r="J269" s="317">
        <f>+J270+J271</f>
        <v>0</v>
      </c>
      <c r="K269" s="317">
        <f>+K270+K271</f>
        <v>0</v>
      </c>
      <c r="L269" s="359"/>
      <c r="M269" s="359"/>
      <c r="N269" s="10"/>
      <c r="O269" s="359"/>
      <c r="P269" s="359"/>
      <c r="Q269" s="5"/>
      <c r="R269" s="359"/>
      <c r="S269" s="359"/>
      <c r="T269" s="359"/>
      <c r="U269" s="359"/>
      <c r="V269" s="359"/>
      <c r="W269" s="337"/>
      <c r="X269" s="359"/>
      <c r="Y269" s="359"/>
      <c r="Z269" s="359"/>
      <c r="AA269" s="359"/>
      <c r="AB269" s="359"/>
      <c r="AC269" s="359"/>
      <c r="AD269" s="359"/>
      <c r="AE269" s="359"/>
      <c r="AF269" s="359"/>
      <c r="AG269" s="359"/>
      <c r="AH269" s="11"/>
      <c r="AI269" s="11"/>
      <c r="AJ269" s="11"/>
      <c r="AK269" s="11"/>
      <c r="AL269" s="11"/>
      <c r="AM269" s="359"/>
      <c r="AO269" s="360"/>
      <c r="AP269" s="1"/>
      <c r="AQ269" s="359"/>
      <c r="AR269" s="359"/>
      <c r="AS269" s="9"/>
      <c r="AT269" s="9"/>
      <c r="AU269" s="9"/>
      <c r="AV269" s="337"/>
      <c r="AW269" s="9"/>
      <c r="AX269" s="337"/>
      <c r="AY269" s="7"/>
      <c r="AZ269" s="339"/>
      <c r="BA269" s="18"/>
      <c r="BN269" s="359"/>
    </row>
    <row r="270" spans="1:73" s="6" customFormat="1" ht="113.25" customHeight="1">
      <c r="A270" s="3"/>
      <c r="B270" s="359" t="s">
        <v>507</v>
      </c>
      <c r="C270" s="359" t="s">
        <v>1742</v>
      </c>
      <c r="D270" s="337" t="s">
        <v>1743</v>
      </c>
      <c r="E270" s="359"/>
      <c r="F270" s="337" t="s">
        <v>1744</v>
      </c>
      <c r="G270" s="317">
        <v>1</v>
      </c>
      <c r="H270" s="338">
        <v>240</v>
      </c>
      <c r="I270" s="289">
        <f>+H270</f>
        <v>240</v>
      </c>
      <c r="K270" s="289"/>
      <c r="L270" s="359"/>
      <c r="M270" s="359"/>
      <c r="N270" s="10" t="s">
        <v>1745</v>
      </c>
      <c r="O270" s="5">
        <v>38345</v>
      </c>
      <c r="P270" s="359"/>
      <c r="Q270" s="5"/>
      <c r="R270" s="359"/>
      <c r="S270" s="359"/>
      <c r="T270" s="359"/>
      <c r="U270" s="359"/>
      <c r="V270" s="359"/>
      <c r="W270" s="337"/>
      <c r="X270" s="359"/>
      <c r="Y270" s="359"/>
      <c r="Z270" s="359"/>
      <c r="AA270" s="359"/>
      <c r="AB270" s="359"/>
      <c r="AC270" s="359"/>
      <c r="AD270" s="359"/>
      <c r="AE270" s="359"/>
      <c r="AF270" s="359"/>
      <c r="AG270" s="359"/>
      <c r="AH270" s="11"/>
      <c r="AI270" s="11"/>
      <c r="AJ270" s="11"/>
      <c r="AK270" s="11"/>
      <c r="AL270" s="11"/>
      <c r="AM270" s="359" t="s">
        <v>57</v>
      </c>
      <c r="AO270" s="360"/>
      <c r="AP270" s="1"/>
      <c r="AQ270" s="359"/>
      <c r="AR270" s="359"/>
      <c r="AS270" s="9"/>
      <c r="AT270" s="9"/>
      <c r="AU270" s="9"/>
      <c r="AV270" s="337"/>
      <c r="AW270" s="9"/>
      <c r="AX270" s="337"/>
      <c r="AY270" s="7"/>
      <c r="AZ270" s="339"/>
      <c r="BA270" s="18"/>
      <c r="BN270" s="359"/>
    </row>
    <row r="271" spans="1:73" s="6" customFormat="1" ht="114.75" customHeight="1">
      <c r="A271" s="3"/>
      <c r="B271" s="359" t="s">
        <v>514</v>
      </c>
      <c r="C271" s="359" t="s">
        <v>1742</v>
      </c>
      <c r="D271" s="337" t="s">
        <v>1743</v>
      </c>
      <c r="E271" s="359"/>
      <c r="F271" s="337" t="s">
        <v>1746</v>
      </c>
      <c r="G271" s="317">
        <v>1</v>
      </c>
      <c r="H271" s="338">
        <v>162</v>
      </c>
      <c r="I271" s="289">
        <f>+H271</f>
        <v>162</v>
      </c>
      <c r="J271" s="289"/>
      <c r="K271" s="289"/>
      <c r="L271" s="359"/>
      <c r="M271" s="359"/>
      <c r="N271" s="10" t="s">
        <v>1745</v>
      </c>
      <c r="O271" s="5">
        <v>38345</v>
      </c>
      <c r="P271" s="359"/>
      <c r="Q271" s="5"/>
      <c r="R271" s="359"/>
      <c r="S271" s="359"/>
      <c r="T271" s="359"/>
      <c r="U271" s="359"/>
      <c r="V271" s="359"/>
      <c r="W271" s="337"/>
      <c r="X271" s="359"/>
      <c r="Y271" s="359"/>
      <c r="Z271" s="359"/>
      <c r="AA271" s="359"/>
      <c r="AB271" s="359"/>
      <c r="AC271" s="359"/>
      <c r="AD271" s="359"/>
      <c r="AE271" s="359"/>
      <c r="AF271" s="359"/>
      <c r="AG271" s="359"/>
      <c r="AH271" s="11"/>
      <c r="AI271" s="11"/>
      <c r="AJ271" s="11"/>
      <c r="AK271" s="11"/>
      <c r="AL271" s="11"/>
      <c r="AM271" s="359" t="s">
        <v>57</v>
      </c>
      <c r="AO271" s="360"/>
      <c r="AP271" s="1"/>
      <c r="AQ271" s="359"/>
      <c r="AR271" s="359"/>
      <c r="AS271" s="9"/>
      <c r="AT271" s="9"/>
      <c r="AU271" s="9"/>
      <c r="AV271" s="337"/>
      <c r="AW271" s="9"/>
      <c r="AX271" s="337"/>
      <c r="AY271" s="7"/>
      <c r="AZ271" s="339"/>
      <c r="BA271" s="18"/>
      <c r="BN271" s="359"/>
    </row>
    <row r="272" spans="1:73" s="6" customFormat="1" ht="75.75" customHeight="1">
      <c r="A272" s="3"/>
      <c r="B272" s="359" t="s">
        <v>820</v>
      </c>
      <c r="C272" s="359" t="s">
        <v>1334</v>
      </c>
      <c r="D272" s="337" t="s">
        <v>158</v>
      </c>
      <c r="E272" s="359"/>
      <c r="F272" s="337" t="s">
        <v>1584</v>
      </c>
      <c r="G272" s="317">
        <v>1</v>
      </c>
      <c r="H272" s="338">
        <v>95</v>
      </c>
      <c r="I272" s="289">
        <f>+H272</f>
        <v>95</v>
      </c>
      <c r="J272" s="317">
        <v>70</v>
      </c>
      <c r="K272" s="289">
        <f>+J272</f>
        <v>70</v>
      </c>
      <c r="L272" s="359"/>
      <c r="M272" s="359"/>
      <c r="N272" s="10" t="s">
        <v>1543</v>
      </c>
      <c r="O272" s="5">
        <v>41516</v>
      </c>
      <c r="P272" s="359"/>
      <c r="Q272" s="5"/>
      <c r="R272" s="359"/>
      <c r="S272" s="359"/>
      <c r="T272" s="359"/>
      <c r="U272" s="359"/>
      <c r="V272" s="359"/>
      <c r="W272" s="337"/>
      <c r="X272" s="359"/>
      <c r="Y272" s="359"/>
      <c r="Z272" s="359"/>
      <c r="AA272" s="359"/>
      <c r="AB272" s="359"/>
      <c r="AC272" s="359"/>
      <c r="AD272" s="359"/>
      <c r="AE272" s="359"/>
      <c r="AF272" s="359"/>
      <c r="AG272" s="359"/>
      <c r="AH272" s="11"/>
      <c r="AI272" s="11"/>
      <c r="AJ272" s="11"/>
      <c r="AK272" s="11"/>
      <c r="AL272" s="11"/>
      <c r="AM272" s="359" t="s">
        <v>57</v>
      </c>
      <c r="AO272" s="360"/>
      <c r="AP272" s="1"/>
      <c r="AQ272" s="359"/>
      <c r="AR272" s="359"/>
      <c r="AS272" s="9"/>
      <c r="AT272" s="9"/>
      <c r="AU272" s="9"/>
      <c r="AV272" s="337"/>
      <c r="AW272" s="9"/>
      <c r="AX272" s="337"/>
      <c r="AY272" s="7"/>
      <c r="AZ272" s="339"/>
      <c r="BA272" s="18"/>
      <c r="BN272" s="359"/>
    </row>
    <row r="273" spans="1:67" s="151" customFormat="1" ht="38.25" customHeight="1">
      <c r="A273" s="150"/>
      <c r="B273" s="324" t="s">
        <v>317</v>
      </c>
      <c r="C273" s="324" t="s">
        <v>318</v>
      </c>
      <c r="D273" s="324"/>
      <c r="E273" s="325"/>
      <c r="F273" s="325" t="s">
        <v>1392</v>
      </c>
      <c r="G273" s="326">
        <f>+G274+G325+G339</f>
        <v>2</v>
      </c>
      <c r="H273" s="327">
        <f>+H274+H325+H339</f>
        <v>11121.6</v>
      </c>
      <c r="I273" s="327">
        <f>+I274+I325+I339</f>
        <v>11121.6</v>
      </c>
      <c r="J273" s="327">
        <f>+J274+J325+J339</f>
        <v>12539.400000000001</v>
      </c>
      <c r="K273" s="327">
        <f>+K274+K325+K339</f>
        <v>12539.400000000001</v>
      </c>
      <c r="L273" s="328"/>
      <c r="M273" s="328"/>
      <c r="N273" s="328"/>
      <c r="O273" s="328"/>
      <c r="P273" s="328"/>
      <c r="Q273" s="328"/>
      <c r="R273" s="328"/>
      <c r="S273" s="328"/>
      <c r="T273" s="351">
        <f>+T274+T325+T339</f>
        <v>0</v>
      </c>
      <c r="U273" s="329"/>
      <c r="V273" s="329"/>
      <c r="W273" s="329"/>
      <c r="X273" s="329"/>
      <c r="Y273" s="329"/>
      <c r="Z273" s="329"/>
      <c r="AA273" s="328"/>
      <c r="AB273" s="328"/>
      <c r="AC273" s="328"/>
      <c r="AD273" s="328"/>
      <c r="AE273" s="328"/>
      <c r="AF273" s="328"/>
      <c r="AG273" s="328"/>
      <c r="AH273" s="330"/>
      <c r="AI273" s="330"/>
      <c r="AJ273" s="331"/>
      <c r="AK273" s="331"/>
      <c r="AL273" s="331"/>
      <c r="AM273" s="331"/>
      <c r="AN273" s="150"/>
      <c r="AO273" s="172"/>
      <c r="AQ273" s="172"/>
      <c r="AR273" s="172"/>
      <c r="AS273" s="172"/>
      <c r="AT273" s="172"/>
      <c r="AU273" s="172"/>
      <c r="AV273" s="172"/>
      <c r="AW273" s="172"/>
      <c r="AX273" s="172"/>
      <c r="AY273" s="173"/>
      <c r="AZ273" s="174"/>
      <c r="BA273" s="175"/>
      <c r="BN273" s="150"/>
    </row>
    <row r="274" spans="1:67" s="151" customFormat="1" ht="38.25" customHeight="1">
      <c r="A274" s="150"/>
      <c r="B274" s="293">
        <v>1</v>
      </c>
      <c r="C274" s="293" t="s">
        <v>319</v>
      </c>
      <c r="D274" s="293"/>
      <c r="E274" s="293"/>
      <c r="F274" s="293" t="s">
        <v>1392</v>
      </c>
      <c r="G274" s="251">
        <f>+G275</f>
        <v>2</v>
      </c>
      <c r="H274" s="291">
        <f>+H275</f>
        <v>11121.6</v>
      </c>
      <c r="I274" s="291">
        <f>+I275</f>
        <v>11121.6</v>
      </c>
      <c r="J274" s="291">
        <f>+J275</f>
        <v>12539.400000000001</v>
      </c>
      <c r="K274" s="291">
        <f>+K275</f>
        <v>12539.400000000001</v>
      </c>
      <c r="L274" s="170"/>
      <c r="M274" s="170"/>
      <c r="N274" s="170"/>
      <c r="O274" s="170"/>
      <c r="P274" s="170"/>
      <c r="Q274" s="170"/>
      <c r="R274" s="170"/>
      <c r="S274" s="170"/>
      <c r="T274" s="352">
        <f>+T276+T301+T320+T421</f>
        <v>0</v>
      </c>
      <c r="U274" s="170"/>
      <c r="V274" s="170"/>
      <c r="W274" s="170"/>
      <c r="X274" s="170"/>
      <c r="Y274" s="170"/>
      <c r="Z274" s="170"/>
      <c r="AA274" s="170"/>
      <c r="AB274" s="170"/>
      <c r="AC274" s="170"/>
      <c r="AD274" s="170"/>
      <c r="AE274" s="170"/>
      <c r="AF274" s="170"/>
      <c r="AG274" s="170"/>
      <c r="AH274" s="150"/>
      <c r="AI274" s="150"/>
      <c r="AJ274" s="165"/>
      <c r="AK274" s="165"/>
      <c r="AL274" s="165"/>
      <c r="AM274" s="165"/>
      <c r="AN274" s="150"/>
      <c r="AO274" s="172"/>
      <c r="AQ274" s="172"/>
      <c r="AR274" s="172"/>
      <c r="AS274" s="172"/>
      <c r="AT274" s="172"/>
      <c r="AU274" s="172"/>
      <c r="AV274" s="172"/>
      <c r="AW274" s="172"/>
      <c r="AX274" s="172"/>
      <c r="AY274" s="173"/>
      <c r="AZ274" s="173"/>
      <c r="BA274" s="176"/>
      <c r="BN274" s="150"/>
    </row>
    <row r="275" spans="1:67" s="151" customFormat="1" ht="31.5" customHeight="1">
      <c r="A275" s="150"/>
      <c r="B275" s="293" t="s">
        <v>106</v>
      </c>
      <c r="C275" s="293" t="s">
        <v>406</v>
      </c>
      <c r="D275" s="293"/>
      <c r="E275" s="293"/>
      <c r="F275" s="293" t="s">
        <v>1392</v>
      </c>
      <c r="G275" s="251">
        <f>+G276+G277</f>
        <v>2</v>
      </c>
      <c r="H275" s="291">
        <f>+H276+H277</f>
        <v>11121.6</v>
      </c>
      <c r="I275" s="291">
        <f>+I276+I277</f>
        <v>11121.6</v>
      </c>
      <c r="J275" s="291">
        <f>+J276+J277</f>
        <v>12539.400000000001</v>
      </c>
      <c r="K275" s="291">
        <f>+K276+K277</f>
        <v>12539.400000000001</v>
      </c>
      <c r="L275" s="293"/>
      <c r="M275" s="293"/>
      <c r="N275" s="293"/>
      <c r="O275" s="293"/>
      <c r="P275" s="293"/>
      <c r="Q275" s="293"/>
      <c r="R275" s="293"/>
      <c r="S275" s="293"/>
      <c r="T275" s="293"/>
      <c r="U275" s="293"/>
      <c r="V275" s="293"/>
      <c r="W275" s="293"/>
      <c r="X275" s="293">
        <f>COUNTIF(X276:X390,"x")</f>
        <v>0</v>
      </c>
      <c r="Y275" s="293">
        <f>COUNTIF(Y276:Y390,"x")</f>
        <v>0</v>
      </c>
      <c r="Z275" s="293">
        <f>COUNTIF(Z276:Z390,"x")</f>
        <v>1</v>
      </c>
      <c r="AA275" s="293"/>
      <c r="AB275" s="293"/>
      <c r="AC275" s="293"/>
      <c r="AD275" s="293"/>
      <c r="AE275" s="293"/>
      <c r="AF275" s="293"/>
      <c r="AG275" s="293"/>
      <c r="AH275" s="293"/>
      <c r="AI275" s="293"/>
      <c r="AJ275" s="293"/>
      <c r="AK275" s="293"/>
      <c r="AL275" s="293"/>
      <c r="AM275" s="293"/>
      <c r="AN275" s="293"/>
      <c r="AO275" s="293"/>
      <c r="AQ275" s="293"/>
      <c r="AR275" s="293"/>
      <c r="AS275" s="293"/>
      <c r="AT275" s="293"/>
      <c r="AU275" s="292"/>
      <c r="AV275" s="293"/>
      <c r="AW275" s="292"/>
      <c r="AX275" s="293"/>
      <c r="AY275" s="460"/>
      <c r="AZ275" s="460"/>
      <c r="BA275" s="152"/>
      <c r="BN275" s="150"/>
    </row>
    <row r="276" spans="1:67" ht="60" customHeight="1">
      <c r="A276" s="172">
        <f>+A247+1</f>
        <v>12</v>
      </c>
      <c r="B276" s="292">
        <v>1</v>
      </c>
      <c r="C276" s="292" t="s">
        <v>1279</v>
      </c>
      <c r="D276" s="292" t="str">
        <f>+C276</f>
        <v>Trường Tiểu học 
Phạm Hữu Lầu</v>
      </c>
      <c r="E276" s="292"/>
      <c r="F276" s="292" t="s">
        <v>454</v>
      </c>
      <c r="G276" s="456">
        <v>1</v>
      </c>
      <c r="H276" s="270">
        <v>6756</v>
      </c>
      <c r="I276" s="270">
        <f>+H276</f>
        <v>6756</v>
      </c>
      <c r="J276" s="270">
        <v>7785.3</v>
      </c>
      <c r="K276" s="270">
        <f>+J276</f>
        <v>7785.3</v>
      </c>
      <c r="L276" s="292"/>
      <c r="M276" s="292"/>
      <c r="N276" s="292"/>
      <c r="O276" s="292"/>
      <c r="P276" s="292"/>
      <c r="Q276" s="292"/>
      <c r="R276" s="292"/>
      <c r="S276" s="292"/>
      <c r="T276" s="292"/>
      <c r="U276" s="292"/>
      <c r="V276" s="292"/>
      <c r="W276" s="292"/>
      <c r="X276" s="292"/>
      <c r="Y276" s="292"/>
      <c r="Z276" s="292" t="s">
        <v>57</v>
      </c>
      <c r="AA276" s="292"/>
      <c r="AB276" s="292"/>
      <c r="AC276" s="292"/>
      <c r="AD276" s="292"/>
      <c r="AE276" s="292"/>
      <c r="AF276" s="292"/>
      <c r="AG276" s="292"/>
      <c r="AH276" s="179"/>
      <c r="AI276" s="179"/>
      <c r="AJ276" s="179"/>
      <c r="AK276" s="179"/>
      <c r="AL276" s="179"/>
      <c r="AM276" s="292" t="s">
        <v>57</v>
      </c>
      <c r="AN276" s="292" t="s">
        <v>455</v>
      </c>
      <c r="AO276" s="292" t="s">
        <v>456</v>
      </c>
      <c r="AP276" s="292"/>
      <c r="AQ276" s="292" t="s">
        <v>456</v>
      </c>
      <c r="AR276" s="292" t="s">
        <v>323</v>
      </c>
      <c r="AS276" s="292" t="s">
        <v>409</v>
      </c>
      <c r="AT276" s="292"/>
      <c r="AU276" s="292"/>
      <c r="AV276" s="179"/>
      <c r="AW276" s="292"/>
      <c r="AX276" s="179"/>
      <c r="AY276" s="180" t="s">
        <v>64</v>
      </c>
      <c r="AZ276" s="292" t="s">
        <v>1279</v>
      </c>
      <c r="BA276" s="198"/>
      <c r="BN276" s="292" t="s">
        <v>1307</v>
      </c>
    </row>
    <row r="277" spans="1:67" ht="77.25" customHeight="1">
      <c r="A277" s="263"/>
      <c r="B277" s="292">
        <v>2</v>
      </c>
      <c r="C277" s="292" t="s">
        <v>1332</v>
      </c>
      <c r="D277" s="292" t="s">
        <v>1276</v>
      </c>
      <c r="E277" s="292"/>
      <c r="F277" s="292" t="s">
        <v>1285</v>
      </c>
      <c r="G277" s="456">
        <v>1</v>
      </c>
      <c r="H277" s="53">
        <v>4365.6000000000004</v>
      </c>
      <c r="I277" s="53">
        <f>+H277</f>
        <v>4365.6000000000004</v>
      </c>
      <c r="J277" s="53">
        <v>4754.1000000000004</v>
      </c>
      <c r="K277" s="53">
        <f>+J277</f>
        <v>4754.1000000000004</v>
      </c>
      <c r="L277" s="292"/>
      <c r="M277" s="292"/>
      <c r="N277" s="292"/>
      <c r="O277" s="292"/>
      <c r="P277" s="292"/>
      <c r="Q277" s="292"/>
      <c r="R277" s="292"/>
      <c r="S277" s="292"/>
      <c r="T277" s="292"/>
      <c r="U277" s="292"/>
      <c r="V277" s="292"/>
      <c r="W277" s="292"/>
      <c r="X277" s="292"/>
      <c r="Y277" s="292"/>
      <c r="Z277" s="292"/>
      <c r="AA277" s="292"/>
      <c r="AB277" s="292"/>
      <c r="AC277" s="292"/>
      <c r="AD277" s="292"/>
      <c r="AE277" s="292"/>
      <c r="AF277" s="292"/>
      <c r="AG277" s="292"/>
      <c r="AH277" s="292"/>
      <c r="AI277" s="292"/>
      <c r="AJ277" s="292"/>
      <c r="AK277" s="292"/>
      <c r="AL277" s="292"/>
      <c r="AM277" s="292" t="s">
        <v>57</v>
      </c>
      <c r="AN277" s="356"/>
      <c r="AO277" s="356"/>
      <c r="AQ277" s="356"/>
      <c r="AR277" s="356"/>
      <c r="AS277" s="356"/>
      <c r="AT277" s="356"/>
      <c r="AU277" s="356"/>
      <c r="AV277" s="356"/>
      <c r="AW277" s="356"/>
      <c r="AX277" s="356"/>
      <c r="AY277" s="264"/>
      <c r="AZ277" s="356" t="s">
        <v>1276</v>
      </c>
      <c r="BA277" s="189"/>
      <c r="BN277" s="356" t="s">
        <v>1307</v>
      </c>
      <c r="BO277" s="176" t="s">
        <v>1295</v>
      </c>
    </row>
    <row r="278" spans="1:67" s="342" customFormat="1" ht="39.75" customHeight="1">
      <c r="B278" s="964" t="s">
        <v>1395</v>
      </c>
      <c r="C278" s="965"/>
      <c r="D278" s="458"/>
      <c r="E278" s="458"/>
      <c r="F278" s="458" t="s">
        <v>1747</v>
      </c>
      <c r="G278" s="333">
        <f>+G265+G185+G12</f>
        <v>73</v>
      </c>
      <c r="H278" s="334">
        <f>+H265+H185+H12</f>
        <v>134581.66</v>
      </c>
      <c r="I278" s="334">
        <f>+I265+I185+I12</f>
        <v>134066.81</v>
      </c>
      <c r="J278" s="334">
        <f>+J265+J185+J12</f>
        <v>106797.61</v>
      </c>
      <c r="K278" s="334">
        <f>+K265+K185+K12</f>
        <v>106349.46</v>
      </c>
      <c r="L278" s="335"/>
      <c r="M278" s="335"/>
      <c r="N278" s="335"/>
      <c r="O278" s="335"/>
      <c r="P278" s="335"/>
      <c r="Q278" s="335"/>
      <c r="R278" s="335"/>
      <c r="S278" s="335"/>
      <c r="T278" s="332"/>
      <c r="U278" s="336"/>
      <c r="V278" s="336"/>
      <c r="W278" s="336"/>
      <c r="X278" s="336"/>
      <c r="Y278" s="336"/>
      <c r="Z278" s="336"/>
      <c r="AA278" s="335"/>
      <c r="AB278" s="335"/>
      <c r="AC278" s="335"/>
      <c r="AD278" s="335"/>
      <c r="AE278" s="335"/>
      <c r="AF278" s="335"/>
      <c r="AG278" s="335"/>
      <c r="AH278" s="335"/>
      <c r="AI278" s="335"/>
      <c r="AJ278" s="335"/>
      <c r="AK278" s="335"/>
      <c r="AL278" s="335"/>
      <c r="AM278" s="335"/>
      <c r="AN278" s="335"/>
      <c r="AO278" s="343"/>
      <c r="AQ278" s="343"/>
      <c r="AR278" s="343"/>
      <c r="AS278" s="343"/>
      <c r="AT278" s="343"/>
      <c r="AU278" s="343"/>
      <c r="AV278" s="343"/>
      <c r="AW278" s="343"/>
      <c r="AX278" s="343"/>
      <c r="AY278" s="344"/>
      <c r="AZ278" s="345"/>
      <c r="BA278" s="346"/>
      <c r="BN278" s="335"/>
      <c r="BO278" s="347"/>
    </row>
    <row r="279" spans="1:67" ht="16.5" hidden="1">
      <c r="B279" s="176"/>
      <c r="C279" s="198"/>
      <c r="D279" s="176"/>
      <c r="E279" s="176"/>
      <c r="F279" s="198"/>
      <c r="G279" s="273"/>
      <c r="H279" s="457"/>
      <c r="I279" s="457"/>
      <c r="J279" s="457"/>
      <c r="K279" s="313"/>
      <c r="L279" s="176"/>
      <c r="M279" s="176"/>
      <c r="N279" s="176"/>
      <c r="O279" s="176"/>
      <c r="P279" s="176"/>
      <c r="Q279" s="176"/>
      <c r="R279" s="176"/>
      <c r="S279" s="176"/>
      <c r="T279" s="198"/>
      <c r="U279" s="176"/>
      <c r="V279" s="176"/>
      <c r="W279" s="176"/>
      <c r="X279" s="176"/>
      <c r="Y279" s="176"/>
      <c r="Z279" s="176"/>
      <c r="AA279" s="176"/>
      <c r="AB279" s="176"/>
      <c r="AC279" s="176"/>
      <c r="AD279" s="176"/>
      <c r="AE279" s="176"/>
      <c r="AF279" s="176"/>
      <c r="AG279" s="176"/>
    </row>
    <row r="280" spans="1:67" ht="16.5" hidden="1">
      <c r="B280" s="176"/>
      <c r="C280" s="198"/>
      <c r="D280" s="176"/>
      <c r="E280" s="176"/>
      <c r="F280" s="198"/>
      <c r="G280" s="273"/>
      <c r="H280" s="267"/>
      <c r="I280" s="267"/>
      <c r="J280" s="213"/>
      <c r="K280" s="213"/>
      <c r="L280" s="176"/>
      <c r="M280" s="176"/>
      <c r="N280" s="176"/>
      <c r="O280" s="176"/>
      <c r="P280" s="176"/>
      <c r="Q280" s="176"/>
      <c r="R280" s="176"/>
      <c r="S280" s="176"/>
      <c r="T280" s="198"/>
      <c r="U280" s="176"/>
      <c r="V280" s="176"/>
      <c r="W280" s="176"/>
      <c r="X280" s="176"/>
      <c r="Y280" s="176"/>
      <c r="Z280" s="176"/>
      <c r="AA280" s="176"/>
      <c r="AB280" s="176"/>
      <c r="AC280" s="176"/>
      <c r="AD280" s="176"/>
      <c r="AE280" s="176"/>
      <c r="AF280" s="176"/>
      <c r="AG280" s="176"/>
    </row>
    <row r="281" spans="1:67" ht="16.5" hidden="1">
      <c r="B281" s="176"/>
      <c r="C281" s="176"/>
      <c r="D281" s="201" t="s">
        <v>1398</v>
      </c>
      <c r="E281" s="275" t="s">
        <v>1401</v>
      </c>
      <c r="F281" s="266" t="s">
        <v>1402</v>
      </c>
      <c r="G281" s="273"/>
      <c r="H281" s="267"/>
      <c r="I281" s="267"/>
      <c r="J281" s="213"/>
      <c r="K281" s="213"/>
      <c r="L281" s="176"/>
      <c r="M281" s="176"/>
      <c r="N281" s="176"/>
      <c r="O281" s="176"/>
      <c r="P281" s="176"/>
      <c r="Q281" s="176"/>
      <c r="R281" s="176"/>
      <c r="S281" s="176"/>
      <c r="T281" s="198"/>
      <c r="U281" s="176"/>
      <c r="V281" s="176"/>
      <c r="W281" s="176"/>
      <c r="X281" s="176"/>
      <c r="Y281" s="176"/>
      <c r="Z281" s="176"/>
      <c r="AA281" s="176"/>
      <c r="AB281" s="176"/>
      <c r="AC281" s="176"/>
      <c r="AD281" s="176"/>
      <c r="AE281" s="176"/>
      <c r="AF281" s="176"/>
      <c r="AG281" s="176"/>
    </row>
    <row r="282" spans="1:67" ht="16.5" hidden="1">
      <c r="B282" s="176"/>
      <c r="C282" s="198"/>
      <c r="D282" s="273" t="s">
        <v>1399</v>
      </c>
      <c r="E282" s="267">
        <f>+'[81]BIEU 01_BC Sơ kết'!H236-F282</f>
        <v>385932.85000000003</v>
      </c>
      <c r="F282" s="267">
        <f>+'[81]BIEU 02 _578'!H22</f>
        <v>11046.7</v>
      </c>
      <c r="G282" s="273"/>
      <c r="H282" s="213">
        <f>+E282+F282</f>
        <v>396979.55000000005</v>
      </c>
      <c r="I282" s="213"/>
      <c r="J282" s="213"/>
      <c r="K282" s="213"/>
      <c r="L282" s="176"/>
      <c r="M282" s="176"/>
      <c r="N282" s="176"/>
      <c r="O282" s="176"/>
      <c r="P282" s="176"/>
      <c r="Q282" s="176"/>
      <c r="R282" s="176"/>
      <c r="S282" s="176"/>
      <c r="T282" s="198"/>
      <c r="U282" s="176"/>
      <c r="V282" s="176"/>
      <c r="W282" s="176"/>
      <c r="X282" s="176"/>
      <c r="Y282" s="176"/>
      <c r="Z282" s="176"/>
      <c r="AA282" s="176"/>
      <c r="AB282" s="176"/>
      <c r="AC282" s="176"/>
      <c r="AD282" s="176"/>
      <c r="AE282" s="176"/>
      <c r="AF282" s="176"/>
      <c r="AG282" s="176"/>
    </row>
    <row r="283" spans="1:67" ht="16.5" hidden="1">
      <c r="B283" s="176"/>
      <c r="C283" s="198"/>
      <c r="D283" s="273" t="s">
        <v>1400</v>
      </c>
      <c r="E283" s="265">
        <v>9053.5</v>
      </c>
      <c r="F283" s="268">
        <f>+'[81]BIEU 02 _578'!H23+'[81]BIEU 02 _578'!H24</f>
        <v>2158.6999999999998</v>
      </c>
      <c r="G283" s="273"/>
      <c r="H283" s="213">
        <f>+E283+F283</f>
        <v>11212.2</v>
      </c>
      <c r="I283" s="213"/>
      <c r="J283" s="213"/>
      <c r="K283" s="213"/>
      <c r="L283" s="176"/>
      <c r="M283" s="176"/>
      <c r="N283" s="176"/>
      <c r="O283" s="176"/>
      <c r="P283" s="176"/>
      <c r="Q283" s="176"/>
      <c r="R283" s="176"/>
      <c r="S283" s="176"/>
      <c r="T283" s="198"/>
      <c r="U283" s="176"/>
      <c r="V283" s="176"/>
      <c r="W283" s="176"/>
      <c r="X283" s="176"/>
      <c r="Y283" s="176"/>
      <c r="Z283" s="176"/>
      <c r="AA283" s="176"/>
      <c r="AB283" s="176"/>
      <c r="AC283" s="176"/>
      <c r="AD283" s="176"/>
      <c r="AE283" s="176"/>
      <c r="AF283" s="176"/>
      <c r="AG283" s="176"/>
    </row>
    <row r="284" spans="1:67" ht="16.5" hidden="1">
      <c r="B284" s="176"/>
      <c r="C284" s="198"/>
      <c r="D284" s="176"/>
      <c r="E284" s="268">
        <f>+E283+E282</f>
        <v>394986.35000000003</v>
      </c>
      <c r="F284" s="268">
        <f>+F283+F282</f>
        <v>13205.400000000001</v>
      </c>
      <c r="G284" s="273"/>
      <c r="H284" s="272">
        <f>+H283+H282</f>
        <v>408191.75000000006</v>
      </c>
      <c r="I284" s="272"/>
      <c r="J284" s="213"/>
      <c r="K284" s="213"/>
      <c r="L284" s="176"/>
      <c r="M284" s="176"/>
      <c r="N284" s="176"/>
      <c r="O284" s="176"/>
      <c r="P284" s="176"/>
      <c r="Q284" s="176"/>
      <c r="R284" s="176"/>
      <c r="S284" s="176"/>
      <c r="T284" s="198"/>
      <c r="U284" s="176"/>
      <c r="V284" s="176"/>
      <c r="W284" s="176"/>
      <c r="X284" s="176"/>
      <c r="Y284" s="176"/>
      <c r="Z284" s="176"/>
      <c r="AA284" s="176"/>
      <c r="AB284" s="176"/>
      <c r="AC284" s="176"/>
      <c r="AD284" s="176"/>
      <c r="AE284" s="176"/>
      <c r="AF284" s="176"/>
      <c r="AG284" s="176"/>
    </row>
    <row r="285" spans="1:67" ht="16.5" hidden="1">
      <c r="B285" s="176"/>
      <c r="C285" s="198"/>
      <c r="D285" s="176"/>
      <c r="E285" s="267"/>
      <c r="F285" s="267"/>
      <c r="G285" s="273"/>
      <c r="H285" s="213"/>
      <c r="I285" s="213"/>
      <c r="J285" s="213"/>
      <c r="K285" s="213"/>
      <c r="L285" s="176"/>
      <c r="M285" s="176"/>
      <c r="N285" s="176"/>
      <c r="O285" s="176"/>
      <c r="P285" s="176"/>
      <c r="Q285" s="176"/>
      <c r="R285" s="176"/>
      <c r="S285" s="176"/>
      <c r="T285" s="198"/>
      <c r="U285" s="176"/>
      <c r="V285" s="176"/>
      <c r="W285" s="176"/>
      <c r="X285" s="176"/>
      <c r="Y285" s="176"/>
      <c r="Z285" s="176"/>
      <c r="AA285" s="176"/>
      <c r="AB285" s="176"/>
      <c r="AC285" s="176"/>
      <c r="AD285" s="176"/>
      <c r="AE285" s="176"/>
      <c r="AF285" s="176"/>
      <c r="AG285" s="176"/>
    </row>
    <row r="286" spans="1:67" ht="16.5" hidden="1">
      <c r="B286" s="176"/>
      <c r="C286" s="198"/>
      <c r="D286" s="273" t="s">
        <v>1397</v>
      </c>
      <c r="E286" s="268">
        <f>+H278</f>
        <v>134581.66</v>
      </c>
      <c r="F286" s="265">
        <f>+'[81]BIEU 02 _578'!H12</f>
        <v>13205.400000000001</v>
      </c>
      <c r="G286" s="273"/>
      <c r="H286" s="213">
        <f>+E286+F286</f>
        <v>147787.06</v>
      </c>
      <c r="I286" s="213"/>
      <c r="J286" s="213"/>
      <c r="K286" s="213"/>
      <c r="L286" s="176"/>
      <c r="M286" s="176"/>
      <c r="N286" s="176"/>
      <c r="O286" s="176"/>
      <c r="P286" s="176"/>
      <c r="Q286" s="176"/>
      <c r="R286" s="176"/>
      <c r="S286" s="176"/>
      <c r="T286" s="198"/>
      <c r="U286" s="176"/>
      <c r="V286" s="176"/>
      <c r="W286" s="176"/>
      <c r="X286" s="176"/>
      <c r="Y286" s="176"/>
      <c r="Z286" s="176"/>
      <c r="AA286" s="176"/>
      <c r="AB286" s="176"/>
      <c r="AC286" s="176"/>
      <c r="AD286" s="176"/>
      <c r="AE286" s="176"/>
      <c r="AF286" s="176"/>
      <c r="AG286" s="176"/>
    </row>
    <row r="287" spans="1:67" ht="16.5" hidden="1">
      <c r="B287" s="176"/>
      <c r="C287" s="198"/>
      <c r="D287" s="176"/>
      <c r="E287" s="268"/>
      <c r="F287" s="268"/>
      <c r="G287" s="273"/>
      <c r="H287" s="213">
        <f>+H286-H284</f>
        <v>-260404.69000000006</v>
      </c>
      <c r="I287" s="213"/>
      <c r="J287" s="213"/>
      <c r="K287" s="213"/>
      <c r="L287" s="176"/>
      <c r="M287" s="176"/>
      <c r="N287" s="176"/>
      <c r="O287" s="176"/>
      <c r="P287" s="176"/>
      <c r="Q287" s="176"/>
      <c r="R287" s="176"/>
      <c r="S287" s="176"/>
      <c r="T287" s="198"/>
      <c r="U287" s="176"/>
      <c r="V287" s="176"/>
      <c r="W287" s="176"/>
      <c r="X287" s="176"/>
      <c r="Y287" s="176"/>
      <c r="Z287" s="176"/>
      <c r="AA287" s="176"/>
      <c r="AB287" s="176"/>
      <c r="AC287" s="176"/>
      <c r="AD287" s="176"/>
      <c r="AE287" s="176"/>
      <c r="AF287" s="176"/>
      <c r="AG287" s="176"/>
    </row>
    <row r="288" spans="1:67" ht="16.5" hidden="1">
      <c r="B288" s="176"/>
      <c r="C288" s="198"/>
      <c r="D288" s="176"/>
      <c r="E288" s="265">
        <f>+E286-E284</f>
        <v>-260404.69000000003</v>
      </c>
      <c r="F288" s="265"/>
      <c r="G288" s="273"/>
      <c r="H288" s="213"/>
      <c r="I288" s="213"/>
      <c r="J288" s="213"/>
      <c r="K288" s="213"/>
      <c r="L288" s="176"/>
      <c r="M288" s="176"/>
      <c r="N288" s="176"/>
      <c r="O288" s="176"/>
      <c r="P288" s="176"/>
      <c r="Q288" s="176"/>
      <c r="R288" s="176"/>
      <c r="S288" s="176"/>
      <c r="T288" s="198"/>
      <c r="U288" s="176"/>
      <c r="V288" s="176"/>
      <c r="W288" s="176"/>
      <c r="X288" s="176"/>
      <c r="Y288" s="176"/>
      <c r="Z288" s="176"/>
      <c r="AA288" s="176"/>
      <c r="AB288" s="176"/>
      <c r="AC288" s="176"/>
      <c r="AD288" s="176"/>
      <c r="AE288" s="176"/>
      <c r="AF288" s="176"/>
      <c r="AG288" s="176"/>
    </row>
    <row r="289" spans="3:20" s="176" customFormat="1" ht="16.5" hidden="1">
      <c r="C289" s="198"/>
      <c r="E289" s="265"/>
      <c r="F289" s="198"/>
      <c r="G289" s="273"/>
      <c r="H289" s="213"/>
      <c r="I289" s="213"/>
      <c r="J289" s="213"/>
      <c r="K289" s="213"/>
      <c r="T289" s="198"/>
    </row>
    <row r="290" spans="3:20" s="176" customFormat="1" ht="16.5" hidden="1">
      <c r="C290" s="198"/>
      <c r="F290" s="198"/>
      <c r="G290" s="273"/>
      <c r="H290" s="213"/>
      <c r="I290" s="213"/>
      <c r="J290" s="213"/>
      <c r="K290" s="213"/>
      <c r="T290" s="198"/>
    </row>
    <row r="291" spans="3:20" s="176" customFormat="1" ht="16.5">
      <c r="C291" s="198"/>
      <c r="F291" s="198"/>
      <c r="G291" s="365">
        <f>G278-G11</f>
        <v>0</v>
      </c>
      <c r="H291" s="340">
        <f>H278-H11</f>
        <v>0</v>
      </c>
      <c r="I291" s="340">
        <f>I278-I11</f>
        <v>0</v>
      </c>
      <c r="J291" s="340">
        <f>J278-J11</f>
        <v>0</v>
      </c>
      <c r="K291" s="340">
        <f>K278-K11</f>
        <v>0</v>
      </c>
      <c r="T291" s="198"/>
    </row>
    <row r="292" spans="3:20" s="176" customFormat="1" ht="16.5">
      <c r="C292" s="198"/>
      <c r="F292" s="198"/>
      <c r="G292" s="273"/>
      <c r="H292" s="213"/>
      <c r="I292" s="213"/>
      <c r="J292" s="213"/>
      <c r="K292" s="213"/>
      <c r="T292" s="198"/>
    </row>
    <row r="293" spans="3:20" s="176" customFormat="1" ht="16.5">
      <c r="C293" s="198"/>
      <c r="F293" s="198"/>
      <c r="G293" s="273"/>
      <c r="H293" s="213"/>
      <c r="I293" s="213"/>
      <c r="J293" s="213"/>
      <c r="K293" s="213"/>
      <c r="T293" s="198"/>
    </row>
    <row r="294" spans="3:20" s="176" customFormat="1" ht="16.5">
      <c r="C294" s="198"/>
      <c r="F294" s="198"/>
      <c r="G294" s="366"/>
      <c r="H294" s="308"/>
      <c r="I294" s="308"/>
      <c r="J294" s="308"/>
      <c r="K294" s="308"/>
      <c r="T294" s="198"/>
    </row>
    <row r="295" spans="3:20" s="176" customFormat="1" ht="16.5">
      <c r="C295" s="198"/>
      <c r="F295" s="198"/>
      <c r="G295" s="273"/>
      <c r="H295" s="213"/>
      <c r="I295" s="213"/>
      <c r="J295" s="213"/>
      <c r="K295" s="213"/>
      <c r="T295" s="198"/>
    </row>
    <row r="296" spans="3:20" s="176" customFormat="1" ht="16.5">
      <c r="C296" s="198"/>
      <c r="F296" s="198"/>
      <c r="G296" s="273"/>
      <c r="H296" s="213"/>
      <c r="I296" s="213"/>
      <c r="J296" s="213"/>
      <c r="K296" s="213"/>
      <c r="T296" s="198"/>
    </row>
    <row r="297" spans="3:20" s="176" customFormat="1" ht="16.5">
      <c r="C297" s="198"/>
      <c r="F297" s="198"/>
      <c r="G297" s="273"/>
      <c r="H297" s="213"/>
      <c r="I297" s="213"/>
      <c r="J297" s="213"/>
      <c r="K297" s="213"/>
      <c r="T297" s="198"/>
    </row>
    <row r="298" spans="3:20" s="176" customFormat="1" ht="16.5">
      <c r="C298" s="198"/>
      <c r="F298" s="198"/>
      <c r="G298" s="273"/>
      <c r="H298" s="213"/>
      <c r="I298" s="213"/>
      <c r="J298" s="213"/>
      <c r="K298" s="213"/>
      <c r="T298" s="198"/>
    </row>
    <row r="299" spans="3:20" s="176" customFormat="1" ht="16.5">
      <c r="C299" s="198"/>
      <c r="F299" s="198"/>
      <c r="G299" s="273"/>
      <c r="H299" s="213"/>
      <c r="I299" s="213"/>
      <c r="J299" s="213"/>
      <c r="K299" s="213"/>
      <c r="T299" s="198"/>
    </row>
    <row r="300" spans="3:20" s="176" customFormat="1" ht="16.5">
      <c r="C300" s="198"/>
      <c r="F300" s="198"/>
      <c r="G300" s="273"/>
      <c r="H300" s="213"/>
      <c r="I300" s="213"/>
      <c r="J300" s="213"/>
      <c r="K300" s="213"/>
      <c r="T300" s="198"/>
    </row>
    <row r="301" spans="3:20" s="176" customFormat="1" ht="34.5" customHeight="1">
      <c r="C301" s="198"/>
      <c r="F301" s="198"/>
      <c r="G301" s="273"/>
      <c r="H301" s="213"/>
      <c r="I301" s="213"/>
      <c r="J301" s="213"/>
      <c r="K301" s="213"/>
      <c r="T301" s="198"/>
    </row>
    <row r="302" spans="3:20" s="176" customFormat="1" ht="16.5">
      <c r="C302" s="198"/>
      <c r="F302" s="198"/>
      <c r="G302" s="273"/>
      <c r="H302" s="213"/>
      <c r="I302" s="213"/>
      <c r="J302" s="213"/>
      <c r="K302" s="213"/>
      <c r="T302" s="198"/>
    </row>
    <row r="303" spans="3:20" s="176" customFormat="1" ht="16.5">
      <c r="C303" s="198"/>
      <c r="F303" s="198"/>
      <c r="G303" s="273"/>
      <c r="H303" s="213"/>
      <c r="I303" s="213"/>
      <c r="J303" s="213"/>
      <c r="K303" s="213"/>
      <c r="T303" s="198"/>
    </row>
    <row r="304" spans="3:20" s="176" customFormat="1" ht="16.5">
      <c r="C304" s="198"/>
      <c r="F304" s="198"/>
      <c r="G304" s="273"/>
      <c r="H304" s="213"/>
      <c r="I304" s="213"/>
      <c r="J304" s="213"/>
      <c r="K304" s="213"/>
      <c r="T304" s="198"/>
    </row>
    <row r="305" spans="3:20" s="176" customFormat="1" ht="16.5">
      <c r="C305" s="198"/>
      <c r="F305" s="198"/>
      <c r="G305" s="273"/>
      <c r="H305" s="213"/>
      <c r="I305" s="213"/>
      <c r="J305" s="213"/>
      <c r="K305" s="213"/>
      <c r="T305" s="198"/>
    </row>
    <row r="306" spans="3:20" s="176" customFormat="1" ht="16.5">
      <c r="C306" s="198"/>
      <c r="F306" s="198"/>
      <c r="G306" s="273"/>
      <c r="H306" s="213"/>
      <c r="I306" s="213"/>
      <c r="J306" s="213"/>
      <c r="K306" s="213"/>
      <c r="T306" s="198"/>
    </row>
    <row r="307" spans="3:20" s="176" customFormat="1" ht="16.5">
      <c r="C307" s="198"/>
      <c r="F307" s="198"/>
      <c r="G307" s="273"/>
      <c r="H307" s="213"/>
      <c r="I307" s="213"/>
      <c r="J307" s="213"/>
      <c r="K307" s="213"/>
      <c r="T307" s="198"/>
    </row>
    <row r="308" spans="3:20" s="176" customFormat="1" ht="16.5">
      <c r="C308" s="198"/>
      <c r="F308" s="198"/>
      <c r="G308" s="273"/>
      <c r="H308" s="213"/>
      <c r="I308" s="213"/>
      <c r="J308" s="213"/>
      <c r="K308" s="213"/>
      <c r="T308" s="198"/>
    </row>
    <row r="309" spans="3:20" s="176" customFormat="1" ht="16.5">
      <c r="C309" s="198"/>
      <c r="F309" s="198"/>
      <c r="G309" s="273"/>
      <c r="H309" s="213"/>
      <c r="I309" s="213"/>
      <c r="J309" s="213"/>
      <c r="K309" s="213"/>
      <c r="T309" s="198"/>
    </row>
    <row r="310" spans="3:20" s="176" customFormat="1" ht="16.5">
      <c r="C310" s="198"/>
      <c r="F310" s="198"/>
      <c r="G310" s="273"/>
      <c r="H310" s="213"/>
      <c r="I310" s="213"/>
      <c r="J310" s="213"/>
      <c r="K310" s="213"/>
      <c r="T310" s="198"/>
    </row>
    <row r="311" spans="3:20" s="176" customFormat="1" ht="16.5">
      <c r="C311" s="198"/>
      <c r="F311" s="198"/>
      <c r="G311" s="273"/>
      <c r="H311" s="213"/>
      <c r="I311" s="213"/>
      <c r="J311" s="213"/>
      <c r="K311" s="213"/>
      <c r="T311" s="198"/>
    </row>
    <row r="312" spans="3:20" s="176" customFormat="1" ht="16.5">
      <c r="C312" s="198"/>
      <c r="F312" s="198"/>
      <c r="G312" s="273"/>
      <c r="H312" s="213"/>
      <c r="I312" s="213"/>
      <c r="J312" s="213"/>
      <c r="K312" s="213"/>
      <c r="T312" s="198"/>
    </row>
    <row r="313" spans="3:20" s="176" customFormat="1" ht="16.5">
      <c r="C313" s="198"/>
      <c r="F313" s="198"/>
      <c r="G313" s="273"/>
      <c r="H313" s="213"/>
      <c r="I313" s="213"/>
      <c r="J313" s="213"/>
      <c r="K313" s="213"/>
      <c r="T313" s="198"/>
    </row>
    <row r="314" spans="3:20" s="176" customFormat="1" ht="16.5">
      <c r="C314" s="198"/>
      <c r="F314" s="198"/>
      <c r="G314" s="273"/>
      <c r="H314" s="213"/>
      <c r="I314" s="213"/>
      <c r="J314" s="213"/>
      <c r="K314" s="213"/>
      <c r="T314" s="198"/>
    </row>
    <row r="315" spans="3:20" s="176" customFormat="1" ht="16.5">
      <c r="C315" s="198"/>
      <c r="F315" s="198"/>
      <c r="G315" s="273"/>
      <c r="H315" s="213"/>
      <c r="I315" s="213"/>
      <c r="J315" s="213"/>
      <c r="K315" s="213"/>
      <c r="T315" s="198"/>
    </row>
    <row r="316" spans="3:20" s="176" customFormat="1" ht="16.5">
      <c r="C316" s="198"/>
      <c r="F316" s="198"/>
      <c r="G316" s="273"/>
      <c r="H316" s="213"/>
      <c r="I316" s="213"/>
      <c r="J316" s="213"/>
      <c r="K316" s="213"/>
      <c r="T316" s="198"/>
    </row>
    <row r="317" spans="3:20" s="176" customFormat="1" ht="16.5">
      <c r="C317" s="198"/>
      <c r="F317" s="198"/>
      <c r="G317" s="273"/>
      <c r="H317" s="213"/>
      <c r="I317" s="213"/>
      <c r="J317" s="213"/>
      <c r="K317" s="213"/>
      <c r="T317" s="198"/>
    </row>
    <row r="318" spans="3:20" s="176" customFormat="1" ht="16.5">
      <c r="C318" s="198"/>
      <c r="F318" s="198"/>
      <c r="G318" s="273"/>
      <c r="H318" s="213"/>
      <c r="I318" s="213"/>
      <c r="J318" s="213"/>
      <c r="K318" s="213"/>
      <c r="T318" s="198"/>
    </row>
    <row r="319" spans="3:20" s="176" customFormat="1" ht="16.5">
      <c r="C319" s="198"/>
      <c r="F319" s="198"/>
      <c r="G319" s="273"/>
      <c r="H319" s="213"/>
      <c r="I319" s="213"/>
      <c r="J319" s="213"/>
      <c r="K319" s="213"/>
      <c r="T319" s="198"/>
    </row>
    <row r="320" spans="3:20" s="176" customFormat="1" ht="16.5">
      <c r="C320" s="198"/>
      <c r="F320" s="198"/>
      <c r="G320" s="273"/>
      <c r="H320" s="213"/>
      <c r="I320" s="213"/>
      <c r="J320" s="213"/>
      <c r="K320" s="213"/>
      <c r="T320" s="198"/>
    </row>
    <row r="321" spans="3:20" s="176" customFormat="1" ht="16.5">
      <c r="C321" s="198"/>
      <c r="F321" s="198"/>
      <c r="G321" s="273"/>
      <c r="H321" s="213"/>
      <c r="I321" s="213"/>
      <c r="J321" s="213"/>
      <c r="K321" s="213"/>
      <c r="T321" s="198"/>
    </row>
    <row r="322" spans="3:20" s="176" customFormat="1" ht="16.5">
      <c r="C322" s="198"/>
      <c r="F322" s="198"/>
      <c r="G322" s="273"/>
      <c r="H322" s="213"/>
      <c r="I322" s="213"/>
      <c r="J322" s="213"/>
      <c r="K322" s="213"/>
      <c r="T322" s="198"/>
    </row>
    <row r="323" spans="3:20" s="176" customFormat="1" ht="16.5">
      <c r="C323" s="198"/>
      <c r="F323" s="198"/>
      <c r="G323" s="273"/>
      <c r="H323" s="213"/>
      <c r="I323" s="213"/>
      <c r="J323" s="213"/>
      <c r="K323" s="213"/>
      <c r="T323" s="198"/>
    </row>
    <row r="324" spans="3:20" s="176" customFormat="1" ht="16.5">
      <c r="C324" s="198"/>
      <c r="F324" s="198"/>
      <c r="G324" s="273"/>
      <c r="H324" s="213"/>
      <c r="I324" s="213"/>
      <c r="J324" s="213"/>
      <c r="K324" s="213"/>
      <c r="T324" s="198"/>
    </row>
    <row r="325" spans="3:20" s="176" customFormat="1" ht="16.5">
      <c r="C325" s="198"/>
      <c r="F325" s="198"/>
      <c r="G325" s="273"/>
      <c r="H325" s="213"/>
      <c r="I325" s="213"/>
      <c r="J325" s="213"/>
      <c r="K325" s="213"/>
      <c r="T325" s="198"/>
    </row>
    <row r="326" spans="3:20" s="176" customFormat="1" ht="16.5">
      <c r="C326" s="198"/>
      <c r="F326" s="198"/>
      <c r="G326" s="273"/>
      <c r="H326" s="213"/>
      <c r="I326" s="213"/>
      <c r="J326" s="213"/>
      <c r="K326" s="213"/>
      <c r="T326" s="198"/>
    </row>
    <row r="327" spans="3:20" s="176" customFormat="1" ht="16.5">
      <c r="C327" s="198"/>
      <c r="F327" s="198"/>
      <c r="G327" s="273"/>
      <c r="H327" s="213"/>
      <c r="I327" s="213"/>
      <c r="J327" s="213"/>
      <c r="K327" s="213"/>
      <c r="T327" s="198"/>
    </row>
    <row r="328" spans="3:20" s="176" customFormat="1" ht="16.5">
      <c r="C328" s="198"/>
      <c r="F328" s="198"/>
      <c r="G328" s="273"/>
      <c r="H328" s="213"/>
      <c r="I328" s="213"/>
      <c r="J328" s="213"/>
      <c r="K328" s="213"/>
      <c r="T328" s="198"/>
    </row>
    <row r="329" spans="3:20" s="176" customFormat="1" ht="16.5">
      <c r="C329" s="198"/>
      <c r="F329" s="198"/>
      <c r="G329" s="273"/>
      <c r="H329" s="213"/>
      <c r="I329" s="213"/>
      <c r="J329" s="213"/>
      <c r="K329" s="213"/>
      <c r="T329" s="198"/>
    </row>
    <row r="330" spans="3:20" s="176" customFormat="1" ht="16.5">
      <c r="C330" s="198"/>
      <c r="F330" s="198"/>
      <c r="G330" s="273"/>
      <c r="H330" s="213"/>
      <c r="I330" s="213"/>
      <c r="J330" s="213"/>
      <c r="K330" s="213"/>
      <c r="T330" s="198"/>
    </row>
    <row r="331" spans="3:20" s="176" customFormat="1" ht="16.5">
      <c r="C331" s="198"/>
      <c r="F331" s="198"/>
      <c r="G331" s="273"/>
      <c r="H331" s="213"/>
      <c r="I331" s="213"/>
      <c r="J331" s="213"/>
      <c r="K331" s="213"/>
      <c r="T331" s="198"/>
    </row>
    <row r="332" spans="3:20" s="176" customFormat="1" ht="16.5">
      <c r="C332" s="198"/>
      <c r="F332" s="198"/>
      <c r="G332" s="273"/>
      <c r="H332" s="213"/>
      <c r="I332" s="213"/>
      <c r="J332" s="213"/>
      <c r="K332" s="213"/>
      <c r="T332" s="198"/>
    </row>
    <row r="333" spans="3:20" s="176" customFormat="1" ht="16.5">
      <c r="C333" s="198"/>
      <c r="F333" s="198"/>
      <c r="G333" s="273"/>
      <c r="H333" s="213"/>
      <c r="I333" s="213"/>
      <c r="J333" s="213"/>
      <c r="K333" s="213"/>
      <c r="T333" s="198"/>
    </row>
    <row r="334" spans="3:20" s="176" customFormat="1" ht="16.5">
      <c r="C334" s="198"/>
      <c r="F334" s="198"/>
      <c r="G334" s="273"/>
      <c r="H334" s="213"/>
      <c r="I334" s="213"/>
      <c r="J334" s="213"/>
      <c r="K334" s="213"/>
      <c r="T334" s="198"/>
    </row>
    <row r="335" spans="3:20" s="176" customFormat="1" ht="16.5">
      <c r="C335" s="198"/>
      <c r="F335" s="198"/>
      <c r="G335" s="273"/>
      <c r="H335" s="213"/>
      <c r="I335" s="213"/>
      <c r="J335" s="213"/>
      <c r="K335" s="213"/>
      <c r="T335" s="198"/>
    </row>
    <row r="336" spans="3:20" s="176" customFormat="1" ht="16.5">
      <c r="C336" s="198"/>
      <c r="F336" s="198"/>
      <c r="G336" s="273"/>
      <c r="H336" s="213"/>
      <c r="I336" s="213"/>
      <c r="J336" s="213"/>
      <c r="K336" s="213"/>
      <c r="T336" s="198"/>
    </row>
    <row r="337" spans="3:20" s="176" customFormat="1" ht="16.5">
      <c r="C337" s="198"/>
      <c r="F337" s="198"/>
      <c r="G337" s="273"/>
      <c r="H337" s="213"/>
      <c r="I337" s="213"/>
      <c r="J337" s="213"/>
      <c r="K337" s="213"/>
      <c r="T337" s="198"/>
    </row>
    <row r="338" spans="3:20" s="176" customFormat="1" ht="16.5">
      <c r="C338" s="198"/>
      <c r="F338" s="198"/>
      <c r="G338" s="273"/>
      <c r="H338" s="213"/>
      <c r="I338" s="213"/>
      <c r="J338" s="213"/>
      <c r="K338" s="213"/>
      <c r="T338" s="198"/>
    </row>
    <row r="339" spans="3:20" s="176" customFormat="1" ht="16.5">
      <c r="C339" s="198"/>
      <c r="F339" s="198"/>
      <c r="G339" s="273"/>
      <c r="H339" s="213"/>
      <c r="I339" s="213"/>
      <c r="J339" s="213"/>
      <c r="K339" s="213"/>
      <c r="T339" s="198"/>
    </row>
    <row r="340" spans="3:20" s="176" customFormat="1" ht="16.5">
      <c r="C340" s="198"/>
      <c r="F340" s="198"/>
      <c r="G340" s="273"/>
      <c r="H340" s="213"/>
      <c r="I340" s="213"/>
      <c r="J340" s="213"/>
      <c r="K340" s="213"/>
      <c r="T340" s="198"/>
    </row>
    <row r="341" spans="3:20" s="176" customFormat="1" ht="16.5">
      <c r="C341" s="198"/>
      <c r="F341" s="198"/>
      <c r="G341" s="273"/>
      <c r="H341" s="213"/>
      <c r="I341" s="213"/>
      <c r="J341" s="213"/>
      <c r="K341" s="213"/>
      <c r="T341" s="198"/>
    </row>
    <row r="342" spans="3:20" s="176" customFormat="1" ht="16.5">
      <c r="C342" s="198"/>
      <c r="F342" s="198"/>
      <c r="G342" s="273"/>
      <c r="H342" s="213"/>
      <c r="I342" s="213"/>
      <c r="J342" s="213"/>
      <c r="K342" s="213"/>
      <c r="T342" s="198"/>
    </row>
    <row r="343" spans="3:20" s="176" customFormat="1" ht="16.5">
      <c r="C343" s="198"/>
      <c r="F343" s="198"/>
      <c r="G343" s="273"/>
      <c r="H343" s="213"/>
      <c r="I343" s="213"/>
      <c r="J343" s="213"/>
      <c r="K343" s="213"/>
      <c r="T343" s="198"/>
    </row>
    <row r="344" spans="3:20" s="176" customFormat="1" ht="16.5">
      <c r="C344" s="198"/>
      <c r="F344" s="198"/>
      <c r="G344" s="273"/>
      <c r="H344" s="213"/>
      <c r="I344" s="213"/>
      <c r="J344" s="213"/>
      <c r="K344" s="213"/>
      <c r="T344" s="198"/>
    </row>
    <row r="345" spans="3:20" s="176" customFormat="1" ht="16.5">
      <c r="C345" s="198"/>
      <c r="F345" s="198"/>
      <c r="G345" s="273"/>
      <c r="H345" s="213"/>
      <c r="I345" s="213"/>
      <c r="J345" s="213"/>
      <c r="K345" s="213"/>
      <c r="T345" s="198"/>
    </row>
    <row r="346" spans="3:20" s="176" customFormat="1" ht="16.5">
      <c r="C346" s="198"/>
      <c r="F346" s="198"/>
      <c r="G346" s="273"/>
      <c r="H346" s="213"/>
      <c r="I346" s="213"/>
      <c r="J346" s="213"/>
      <c r="K346" s="213"/>
      <c r="T346" s="198"/>
    </row>
    <row r="347" spans="3:20" s="176" customFormat="1" ht="16.5">
      <c r="C347" s="198"/>
      <c r="F347" s="198"/>
      <c r="G347" s="273"/>
      <c r="H347" s="213"/>
      <c r="I347" s="213"/>
      <c r="J347" s="213"/>
      <c r="K347" s="213"/>
      <c r="T347" s="198"/>
    </row>
    <row r="348" spans="3:20" s="176" customFormat="1" ht="16.5">
      <c r="C348" s="198"/>
      <c r="F348" s="198"/>
      <c r="G348" s="273"/>
      <c r="H348" s="213"/>
      <c r="I348" s="213"/>
      <c r="J348" s="213"/>
      <c r="K348" s="213"/>
      <c r="T348" s="198"/>
    </row>
    <row r="349" spans="3:20" s="176" customFormat="1" ht="16.5">
      <c r="C349" s="198"/>
      <c r="F349" s="198"/>
      <c r="G349" s="273"/>
      <c r="H349" s="213"/>
      <c r="I349" s="213"/>
      <c r="J349" s="213"/>
      <c r="K349" s="213"/>
      <c r="T349" s="198"/>
    </row>
    <row r="350" spans="3:20" s="176" customFormat="1" ht="16.5">
      <c r="C350" s="198"/>
      <c r="F350" s="198"/>
      <c r="G350" s="273"/>
      <c r="H350" s="213"/>
      <c r="I350" s="213"/>
      <c r="J350" s="213"/>
      <c r="K350" s="213"/>
      <c r="T350" s="198"/>
    </row>
    <row r="351" spans="3:20" s="176" customFormat="1" ht="16.5">
      <c r="C351" s="198"/>
      <c r="F351" s="198"/>
      <c r="G351" s="273"/>
      <c r="H351" s="213"/>
      <c r="I351" s="213"/>
      <c r="J351" s="213"/>
      <c r="K351" s="213"/>
      <c r="T351" s="198"/>
    </row>
    <row r="352" spans="3:20" s="176" customFormat="1" ht="16.5">
      <c r="C352" s="198"/>
      <c r="F352" s="198"/>
      <c r="G352" s="273"/>
      <c r="H352" s="213"/>
      <c r="I352" s="213"/>
      <c r="J352" s="213"/>
      <c r="K352" s="213"/>
      <c r="T352" s="198"/>
    </row>
    <row r="353" spans="3:20" s="176" customFormat="1" ht="16.5">
      <c r="C353" s="198"/>
      <c r="F353" s="198"/>
      <c r="G353" s="273"/>
      <c r="H353" s="213"/>
      <c r="I353" s="213"/>
      <c r="J353" s="213"/>
      <c r="K353" s="213"/>
      <c r="T353" s="198"/>
    </row>
    <row r="354" spans="3:20" s="176" customFormat="1" ht="16.5">
      <c r="C354" s="198"/>
      <c r="F354" s="198"/>
      <c r="G354" s="273"/>
      <c r="H354" s="213"/>
      <c r="I354" s="213"/>
      <c r="J354" s="213"/>
      <c r="K354" s="213"/>
      <c r="T354" s="198"/>
    </row>
    <row r="355" spans="3:20" s="176" customFormat="1" ht="16.5">
      <c r="C355" s="198"/>
      <c r="F355" s="198"/>
      <c r="G355" s="273"/>
      <c r="H355" s="213"/>
      <c r="I355" s="213"/>
      <c r="J355" s="213"/>
      <c r="K355" s="213"/>
      <c r="T355" s="198"/>
    </row>
    <row r="356" spans="3:20" s="176" customFormat="1" ht="16.5">
      <c r="C356" s="198"/>
      <c r="F356" s="198"/>
      <c r="G356" s="273"/>
      <c r="H356" s="213"/>
      <c r="I356" s="213"/>
      <c r="J356" s="213"/>
      <c r="K356" s="213"/>
      <c r="T356" s="198"/>
    </row>
    <row r="357" spans="3:20" s="176" customFormat="1" ht="16.5">
      <c r="C357" s="198"/>
      <c r="F357" s="198"/>
      <c r="G357" s="273"/>
      <c r="H357" s="213"/>
      <c r="I357" s="213"/>
      <c r="J357" s="213"/>
      <c r="K357" s="213"/>
      <c r="T357" s="198"/>
    </row>
    <row r="358" spans="3:20" s="176" customFormat="1" ht="16.5">
      <c r="C358" s="198"/>
      <c r="F358" s="198"/>
      <c r="G358" s="273"/>
      <c r="H358" s="213"/>
      <c r="I358" s="213"/>
      <c r="J358" s="213"/>
      <c r="K358" s="213"/>
      <c r="T358" s="198"/>
    </row>
    <row r="359" spans="3:20" s="176" customFormat="1" ht="16.5">
      <c r="C359" s="198"/>
      <c r="F359" s="198"/>
      <c r="G359" s="273"/>
      <c r="H359" s="213"/>
      <c r="I359" s="213"/>
      <c r="J359" s="213"/>
      <c r="K359" s="213"/>
      <c r="T359" s="198"/>
    </row>
    <row r="360" spans="3:20" s="176" customFormat="1" ht="16.5">
      <c r="C360" s="198"/>
      <c r="F360" s="198"/>
      <c r="G360" s="273"/>
      <c r="H360" s="213"/>
      <c r="I360" s="213"/>
      <c r="J360" s="213"/>
      <c r="K360" s="213"/>
      <c r="T360" s="198"/>
    </row>
    <row r="361" spans="3:20" s="176" customFormat="1" ht="16.5">
      <c r="C361" s="198"/>
      <c r="F361" s="198"/>
      <c r="G361" s="273"/>
      <c r="H361" s="213"/>
      <c r="I361" s="213"/>
      <c r="J361" s="213"/>
      <c r="K361" s="213"/>
      <c r="T361" s="198"/>
    </row>
    <row r="362" spans="3:20" s="176" customFormat="1" ht="16.5">
      <c r="C362" s="198"/>
      <c r="F362" s="198"/>
      <c r="G362" s="273"/>
      <c r="H362" s="213"/>
      <c r="I362" s="213"/>
      <c r="J362" s="213"/>
      <c r="K362" s="213"/>
      <c r="T362" s="198"/>
    </row>
    <row r="363" spans="3:20" s="176" customFormat="1" ht="16.5">
      <c r="C363" s="198"/>
      <c r="F363" s="198"/>
      <c r="G363" s="273"/>
      <c r="H363" s="213"/>
      <c r="I363" s="213"/>
      <c r="J363" s="213"/>
      <c r="K363" s="213"/>
      <c r="T363" s="198"/>
    </row>
    <row r="364" spans="3:20" s="176" customFormat="1" ht="16.5">
      <c r="C364" s="198"/>
      <c r="F364" s="198"/>
      <c r="G364" s="273"/>
      <c r="H364" s="213"/>
      <c r="I364" s="213"/>
      <c r="J364" s="213"/>
      <c r="K364" s="213"/>
      <c r="T364" s="198"/>
    </row>
    <row r="365" spans="3:20" s="176" customFormat="1" ht="16.5">
      <c r="C365" s="198"/>
      <c r="F365" s="198"/>
      <c r="G365" s="273"/>
      <c r="H365" s="213"/>
      <c r="I365" s="213"/>
      <c r="J365" s="213"/>
      <c r="K365" s="213"/>
      <c r="T365" s="198"/>
    </row>
    <row r="366" spans="3:20" s="176" customFormat="1" ht="16.5">
      <c r="C366" s="198"/>
      <c r="F366" s="198"/>
      <c r="G366" s="273"/>
      <c r="H366" s="213"/>
      <c r="I366" s="213"/>
      <c r="J366" s="213"/>
      <c r="K366" s="213"/>
      <c r="T366" s="198"/>
    </row>
    <row r="367" spans="3:20" s="176" customFormat="1" ht="16.5">
      <c r="C367" s="198"/>
      <c r="F367" s="198"/>
      <c r="G367" s="273"/>
      <c r="H367" s="213"/>
      <c r="I367" s="213"/>
      <c r="J367" s="213"/>
      <c r="K367" s="213"/>
      <c r="T367" s="198"/>
    </row>
    <row r="368" spans="3:20" s="176" customFormat="1" ht="16.5">
      <c r="C368" s="198"/>
      <c r="F368" s="198"/>
      <c r="G368" s="273"/>
      <c r="H368" s="213"/>
      <c r="I368" s="213"/>
      <c r="J368" s="213"/>
      <c r="K368" s="213"/>
      <c r="T368" s="198"/>
    </row>
    <row r="369" spans="3:20" s="176" customFormat="1" ht="16.5">
      <c r="C369" s="198"/>
      <c r="F369" s="198"/>
      <c r="G369" s="273"/>
      <c r="H369" s="213"/>
      <c r="I369" s="213"/>
      <c r="J369" s="213"/>
      <c r="K369" s="213"/>
      <c r="T369" s="198"/>
    </row>
    <row r="370" spans="3:20" s="176" customFormat="1" ht="16.5">
      <c r="C370" s="198"/>
      <c r="F370" s="198"/>
      <c r="G370" s="273"/>
      <c r="H370" s="213"/>
      <c r="I370" s="213"/>
      <c r="J370" s="213"/>
      <c r="K370" s="213"/>
      <c r="T370" s="198"/>
    </row>
    <row r="371" spans="3:20" s="176" customFormat="1" ht="16.5">
      <c r="C371" s="198"/>
      <c r="F371" s="198"/>
      <c r="G371" s="273"/>
      <c r="H371" s="213"/>
      <c r="I371" s="213"/>
      <c r="J371" s="213"/>
      <c r="K371" s="213"/>
      <c r="T371" s="198"/>
    </row>
    <row r="372" spans="3:20" s="176" customFormat="1" ht="16.5">
      <c r="C372" s="198"/>
      <c r="F372" s="198"/>
      <c r="G372" s="273"/>
      <c r="H372" s="213"/>
      <c r="I372" s="213"/>
      <c r="J372" s="213"/>
      <c r="K372" s="213"/>
      <c r="T372" s="198"/>
    </row>
    <row r="373" spans="3:20" s="176" customFormat="1" ht="16.5">
      <c r="C373" s="198"/>
      <c r="F373" s="198"/>
      <c r="G373" s="273"/>
      <c r="H373" s="213"/>
      <c r="I373" s="213"/>
      <c r="J373" s="213"/>
      <c r="K373" s="213"/>
      <c r="T373" s="198"/>
    </row>
    <row r="374" spans="3:20" s="176" customFormat="1" ht="16.5">
      <c r="C374" s="198"/>
      <c r="F374" s="198"/>
      <c r="G374" s="273"/>
      <c r="H374" s="213"/>
      <c r="I374" s="213"/>
      <c r="J374" s="213"/>
      <c r="K374" s="213"/>
      <c r="T374" s="198"/>
    </row>
    <row r="375" spans="3:20" s="176" customFormat="1" ht="16.5">
      <c r="C375" s="198"/>
      <c r="F375" s="198"/>
      <c r="G375" s="273"/>
      <c r="H375" s="213"/>
      <c r="I375" s="213"/>
      <c r="J375" s="213"/>
      <c r="K375" s="213"/>
      <c r="T375" s="198"/>
    </row>
    <row r="376" spans="3:20" s="176" customFormat="1" ht="16.5">
      <c r="C376" s="198"/>
      <c r="F376" s="198"/>
      <c r="G376" s="273"/>
      <c r="H376" s="213"/>
      <c r="I376" s="213"/>
      <c r="J376" s="213"/>
      <c r="K376" s="213"/>
      <c r="T376" s="198"/>
    </row>
    <row r="377" spans="3:20" s="176" customFormat="1" ht="16.5">
      <c r="C377" s="198"/>
      <c r="F377" s="198"/>
      <c r="G377" s="273"/>
      <c r="H377" s="213"/>
      <c r="I377" s="213"/>
      <c r="J377" s="213"/>
      <c r="K377" s="213"/>
      <c r="T377" s="198"/>
    </row>
    <row r="378" spans="3:20" s="176" customFormat="1" ht="16.5">
      <c r="C378" s="198"/>
      <c r="F378" s="198"/>
      <c r="G378" s="273"/>
      <c r="H378" s="213"/>
      <c r="I378" s="213"/>
      <c r="J378" s="213"/>
      <c r="K378" s="213"/>
      <c r="T378" s="198"/>
    </row>
    <row r="379" spans="3:20" s="176" customFormat="1" ht="16.5">
      <c r="C379" s="198"/>
      <c r="F379" s="198"/>
      <c r="G379" s="273"/>
      <c r="H379" s="213"/>
      <c r="I379" s="213"/>
      <c r="J379" s="213"/>
      <c r="K379" s="213"/>
      <c r="T379" s="198"/>
    </row>
    <row r="380" spans="3:20" s="176" customFormat="1" ht="16.5">
      <c r="C380" s="198"/>
      <c r="F380" s="198"/>
      <c r="G380" s="273"/>
      <c r="H380" s="213"/>
      <c r="I380" s="213"/>
      <c r="J380" s="213"/>
      <c r="K380" s="213"/>
      <c r="T380" s="198"/>
    </row>
    <row r="381" spans="3:20" s="176" customFormat="1" ht="16.5">
      <c r="C381" s="198"/>
      <c r="F381" s="198"/>
      <c r="G381" s="273"/>
      <c r="H381" s="213"/>
      <c r="I381" s="213"/>
      <c r="J381" s="213"/>
      <c r="K381" s="213"/>
      <c r="T381" s="198"/>
    </row>
    <row r="382" spans="3:20" s="176" customFormat="1" ht="16.5">
      <c r="C382" s="198"/>
      <c r="F382" s="198"/>
      <c r="G382" s="273"/>
      <c r="H382" s="213"/>
      <c r="I382" s="213"/>
      <c r="J382" s="213"/>
      <c r="K382" s="213"/>
      <c r="T382" s="198"/>
    </row>
    <row r="383" spans="3:20" s="176" customFormat="1" ht="16.5">
      <c r="C383" s="198"/>
      <c r="F383" s="198"/>
      <c r="G383" s="273"/>
      <c r="H383" s="213"/>
      <c r="I383" s="213"/>
      <c r="J383" s="213"/>
      <c r="K383" s="213"/>
      <c r="T383" s="198"/>
    </row>
    <row r="384" spans="3:20" s="176" customFormat="1" ht="16.5">
      <c r="C384" s="198"/>
      <c r="F384" s="198"/>
      <c r="G384" s="273"/>
      <c r="H384" s="213"/>
      <c r="I384" s="213"/>
      <c r="J384" s="213"/>
      <c r="K384" s="213"/>
      <c r="T384" s="198"/>
    </row>
    <row r="385" spans="3:20" s="176" customFormat="1" ht="16.5">
      <c r="C385" s="198"/>
      <c r="F385" s="198"/>
      <c r="G385" s="273"/>
      <c r="H385" s="213"/>
      <c r="I385" s="213"/>
      <c r="J385" s="213"/>
      <c r="K385" s="213"/>
      <c r="T385" s="198"/>
    </row>
    <row r="386" spans="3:20" s="176" customFormat="1" ht="16.5">
      <c r="C386" s="198"/>
      <c r="F386" s="198"/>
      <c r="G386" s="273"/>
      <c r="H386" s="213"/>
      <c r="I386" s="213"/>
      <c r="J386" s="213"/>
      <c r="K386" s="213"/>
      <c r="T386" s="198"/>
    </row>
    <row r="387" spans="3:20" s="176" customFormat="1" ht="16.5">
      <c r="C387" s="198"/>
      <c r="F387" s="198"/>
      <c r="G387" s="273"/>
      <c r="H387" s="213"/>
      <c r="I387" s="213"/>
      <c r="J387" s="213"/>
      <c r="K387" s="213"/>
      <c r="T387" s="198"/>
    </row>
    <row r="388" spans="3:20" s="176" customFormat="1" ht="16.5">
      <c r="C388" s="198"/>
      <c r="F388" s="198"/>
      <c r="G388" s="273"/>
      <c r="H388" s="213"/>
      <c r="I388" s="213"/>
      <c r="J388" s="213"/>
      <c r="K388" s="213"/>
      <c r="T388" s="198"/>
    </row>
    <row r="389" spans="3:20" s="176" customFormat="1" ht="16.5">
      <c r="C389" s="198"/>
      <c r="F389" s="198"/>
      <c r="G389" s="273"/>
      <c r="H389" s="213"/>
      <c r="I389" s="213"/>
      <c r="J389" s="213"/>
      <c r="K389" s="213"/>
      <c r="T389" s="198"/>
    </row>
    <row r="390" spans="3:20" s="176" customFormat="1" ht="16.5">
      <c r="C390" s="198"/>
      <c r="F390" s="198"/>
      <c r="G390" s="273"/>
      <c r="H390" s="213"/>
      <c r="I390" s="213"/>
      <c r="J390" s="213"/>
      <c r="K390" s="213"/>
      <c r="T390" s="198"/>
    </row>
    <row r="391" spans="3:20" s="176" customFormat="1" ht="16.5">
      <c r="C391" s="198"/>
      <c r="F391" s="198"/>
      <c r="G391" s="273"/>
      <c r="H391" s="213"/>
      <c r="I391" s="213"/>
      <c r="J391" s="213"/>
      <c r="K391" s="213"/>
      <c r="T391" s="198"/>
    </row>
    <row r="392" spans="3:20" s="176" customFormat="1" ht="16.5">
      <c r="C392" s="198"/>
      <c r="F392" s="198"/>
      <c r="G392" s="273"/>
      <c r="H392" s="213"/>
      <c r="I392" s="213"/>
      <c r="J392" s="213"/>
      <c r="K392" s="213"/>
      <c r="T392" s="198"/>
    </row>
    <row r="393" spans="3:20" s="176" customFormat="1" ht="16.5">
      <c r="C393" s="198"/>
      <c r="F393" s="198"/>
      <c r="G393" s="273"/>
      <c r="H393" s="213"/>
      <c r="I393" s="213"/>
      <c r="J393" s="213"/>
      <c r="K393" s="213"/>
      <c r="T393" s="198"/>
    </row>
    <row r="394" spans="3:20" s="176" customFormat="1" ht="16.5">
      <c r="C394" s="198"/>
      <c r="F394" s="198"/>
      <c r="G394" s="273"/>
      <c r="H394" s="213"/>
      <c r="I394" s="213"/>
      <c r="J394" s="213"/>
      <c r="K394" s="213"/>
      <c r="T394" s="198"/>
    </row>
    <row r="395" spans="3:20" s="176" customFormat="1" ht="16.5">
      <c r="C395" s="198"/>
      <c r="F395" s="198"/>
      <c r="G395" s="273"/>
      <c r="H395" s="213"/>
      <c r="I395" s="213"/>
      <c r="J395" s="213"/>
      <c r="K395" s="213"/>
      <c r="T395" s="198"/>
    </row>
    <row r="396" spans="3:20" s="176" customFormat="1" ht="16.5">
      <c r="C396" s="198"/>
      <c r="F396" s="198"/>
      <c r="G396" s="273"/>
      <c r="H396" s="213"/>
      <c r="I396" s="213"/>
      <c r="J396" s="213"/>
      <c r="K396" s="213"/>
      <c r="T396" s="198"/>
    </row>
    <row r="397" spans="3:20" s="176" customFormat="1" ht="16.5">
      <c r="C397" s="198"/>
      <c r="F397" s="198"/>
      <c r="G397" s="273"/>
      <c r="H397" s="213"/>
      <c r="I397" s="213"/>
      <c r="J397" s="213"/>
      <c r="K397" s="213"/>
      <c r="T397" s="198"/>
    </row>
    <row r="398" spans="3:20" s="176" customFormat="1" ht="16.5">
      <c r="C398" s="198"/>
      <c r="F398" s="198"/>
      <c r="G398" s="273"/>
      <c r="H398" s="213"/>
      <c r="I398" s="213"/>
      <c r="J398" s="213"/>
      <c r="K398" s="213"/>
      <c r="T398" s="198"/>
    </row>
    <row r="399" spans="3:20" s="176" customFormat="1" ht="16.5">
      <c r="C399" s="198"/>
      <c r="F399" s="198"/>
      <c r="G399" s="273"/>
      <c r="H399" s="213"/>
      <c r="I399" s="213"/>
      <c r="J399" s="213"/>
      <c r="K399" s="213"/>
      <c r="T399" s="198"/>
    </row>
    <row r="400" spans="3:20" s="176" customFormat="1" ht="16.5">
      <c r="C400" s="198"/>
      <c r="F400" s="198"/>
      <c r="G400" s="273"/>
      <c r="H400" s="213"/>
      <c r="I400" s="213"/>
      <c r="J400" s="213"/>
      <c r="K400" s="213"/>
      <c r="T400" s="198"/>
    </row>
    <row r="401" spans="3:20" s="176" customFormat="1" ht="16.5">
      <c r="C401" s="198"/>
      <c r="F401" s="198"/>
      <c r="G401" s="273"/>
      <c r="H401" s="213"/>
      <c r="I401" s="213"/>
      <c r="J401" s="213"/>
      <c r="K401" s="213"/>
      <c r="T401" s="198"/>
    </row>
    <row r="402" spans="3:20" s="176" customFormat="1" ht="16.5">
      <c r="C402" s="198"/>
      <c r="F402" s="198"/>
      <c r="G402" s="273"/>
      <c r="H402" s="213"/>
      <c r="I402" s="213"/>
      <c r="J402" s="213"/>
      <c r="K402" s="213"/>
      <c r="T402" s="198"/>
    </row>
    <row r="403" spans="3:20" s="176" customFormat="1" ht="16.5">
      <c r="C403" s="198"/>
      <c r="F403" s="198"/>
      <c r="G403" s="273"/>
      <c r="H403" s="213"/>
      <c r="I403" s="213"/>
      <c r="J403" s="213"/>
      <c r="K403" s="213"/>
      <c r="T403" s="198"/>
    </row>
    <row r="404" spans="3:20" s="176" customFormat="1" ht="16.5">
      <c r="C404" s="198"/>
      <c r="F404" s="198"/>
      <c r="G404" s="273"/>
      <c r="H404" s="213"/>
      <c r="I404" s="213"/>
      <c r="J404" s="213"/>
      <c r="K404" s="213"/>
      <c r="T404" s="198"/>
    </row>
    <row r="405" spans="3:20" s="176" customFormat="1" ht="16.5">
      <c r="C405" s="198"/>
      <c r="F405" s="198"/>
      <c r="G405" s="273"/>
      <c r="H405" s="213"/>
      <c r="I405" s="213"/>
      <c r="J405" s="213"/>
      <c r="K405" s="213"/>
      <c r="T405" s="198"/>
    </row>
    <row r="406" spans="3:20" s="176" customFormat="1" ht="16.5">
      <c r="C406" s="198"/>
      <c r="F406" s="198"/>
      <c r="G406" s="273"/>
      <c r="H406" s="213"/>
      <c r="I406" s="213"/>
      <c r="J406" s="213"/>
      <c r="K406" s="213"/>
      <c r="T406" s="198"/>
    </row>
    <row r="407" spans="3:20" s="176" customFormat="1" ht="16.5">
      <c r="C407" s="198"/>
      <c r="F407" s="198"/>
      <c r="G407" s="273"/>
      <c r="H407" s="213"/>
      <c r="I407" s="213"/>
      <c r="J407" s="213"/>
      <c r="K407" s="213"/>
      <c r="T407" s="198"/>
    </row>
    <row r="408" spans="3:20" s="176" customFormat="1" ht="16.5">
      <c r="C408" s="198"/>
      <c r="F408" s="198"/>
      <c r="G408" s="273"/>
      <c r="H408" s="213"/>
      <c r="I408" s="213"/>
      <c r="J408" s="213"/>
      <c r="K408" s="213"/>
      <c r="T408" s="198"/>
    </row>
    <row r="409" spans="3:20" s="176" customFormat="1" ht="16.5">
      <c r="C409" s="198"/>
      <c r="F409" s="198"/>
      <c r="G409" s="273"/>
      <c r="H409" s="213"/>
      <c r="I409" s="213"/>
      <c r="J409" s="213"/>
      <c r="K409" s="213"/>
      <c r="T409" s="198"/>
    </row>
    <row r="410" spans="3:20" s="176" customFormat="1" ht="16.5">
      <c r="C410" s="198"/>
      <c r="F410" s="198"/>
      <c r="G410" s="273"/>
      <c r="H410" s="213"/>
      <c r="I410" s="213"/>
      <c r="J410" s="213"/>
      <c r="K410" s="213"/>
      <c r="T410" s="198"/>
    </row>
    <row r="411" spans="3:20" s="176" customFormat="1" ht="16.5">
      <c r="C411" s="198"/>
      <c r="F411" s="198"/>
      <c r="G411" s="273"/>
      <c r="H411" s="213"/>
      <c r="I411" s="213"/>
      <c r="J411" s="213"/>
      <c r="K411" s="213"/>
      <c r="T411" s="198"/>
    </row>
    <row r="412" spans="3:20" s="176" customFormat="1" ht="16.5">
      <c r="C412" s="198"/>
      <c r="F412" s="198"/>
      <c r="G412" s="273"/>
      <c r="H412" s="213"/>
      <c r="I412" s="213"/>
      <c r="J412" s="213"/>
      <c r="K412" s="213"/>
      <c r="T412" s="198"/>
    </row>
    <row r="413" spans="3:20" s="176" customFormat="1" ht="16.5">
      <c r="C413" s="198"/>
      <c r="F413" s="198"/>
      <c r="G413" s="273"/>
      <c r="H413" s="213"/>
      <c r="I413" s="213"/>
      <c r="J413" s="213"/>
      <c r="K413" s="213"/>
      <c r="T413" s="198"/>
    </row>
    <row r="414" spans="3:20" s="176" customFormat="1" ht="16.5">
      <c r="C414" s="198"/>
      <c r="F414" s="198"/>
      <c r="G414" s="273"/>
      <c r="H414" s="213"/>
      <c r="I414" s="213"/>
      <c r="J414" s="213"/>
      <c r="K414" s="213"/>
      <c r="T414" s="198"/>
    </row>
    <row r="415" spans="3:20" s="176" customFormat="1" ht="16.5">
      <c r="C415" s="198"/>
      <c r="F415" s="198"/>
      <c r="G415" s="273"/>
      <c r="H415" s="213"/>
      <c r="I415" s="213"/>
      <c r="J415" s="213"/>
      <c r="K415" s="213"/>
      <c r="T415" s="198"/>
    </row>
    <row r="416" spans="3:20" s="176" customFormat="1" ht="16.5">
      <c r="C416" s="198"/>
      <c r="F416" s="198"/>
      <c r="G416" s="273"/>
      <c r="H416" s="213"/>
      <c r="I416" s="213"/>
      <c r="J416" s="213"/>
      <c r="K416" s="213"/>
      <c r="T416" s="198"/>
    </row>
    <row r="417" spans="3:20" s="176" customFormat="1" ht="16.5">
      <c r="C417" s="198"/>
      <c r="F417" s="198"/>
      <c r="G417" s="273"/>
      <c r="H417" s="213"/>
      <c r="I417" s="213"/>
      <c r="J417" s="213"/>
      <c r="K417" s="213"/>
      <c r="T417" s="198"/>
    </row>
    <row r="418" spans="3:20" s="176" customFormat="1" ht="16.5">
      <c r="C418" s="198"/>
      <c r="F418" s="198"/>
      <c r="G418" s="273"/>
      <c r="H418" s="213"/>
      <c r="I418" s="213"/>
      <c r="J418" s="213"/>
      <c r="K418" s="213"/>
      <c r="T418" s="198"/>
    </row>
    <row r="419" spans="3:20" s="176" customFormat="1" ht="16.5">
      <c r="C419" s="198"/>
      <c r="F419" s="198"/>
      <c r="G419" s="273"/>
      <c r="H419" s="213"/>
      <c r="I419" s="213"/>
      <c r="J419" s="213"/>
      <c r="K419" s="213"/>
      <c r="T419" s="198"/>
    </row>
    <row r="420" spans="3:20" s="176" customFormat="1" ht="16.5">
      <c r="C420" s="198"/>
      <c r="F420" s="198"/>
      <c r="G420" s="273"/>
      <c r="H420" s="213"/>
      <c r="I420" s="213"/>
      <c r="J420" s="213"/>
      <c r="K420" s="213"/>
      <c r="T420" s="198"/>
    </row>
    <row r="421" spans="3:20" s="176" customFormat="1" ht="16.5">
      <c r="C421" s="198"/>
      <c r="F421" s="198"/>
      <c r="G421" s="273"/>
      <c r="H421" s="213"/>
      <c r="I421" s="213"/>
      <c r="J421" s="213"/>
      <c r="K421" s="213"/>
      <c r="T421" s="198"/>
    </row>
    <row r="422" spans="3:20" s="176" customFormat="1" ht="16.5">
      <c r="C422" s="198"/>
      <c r="F422" s="198"/>
      <c r="G422" s="273"/>
      <c r="H422" s="213"/>
      <c r="I422" s="213"/>
      <c r="J422" s="213"/>
      <c r="K422" s="213"/>
      <c r="T422" s="198"/>
    </row>
    <row r="423" spans="3:20" s="176" customFormat="1" ht="16.5">
      <c r="C423" s="198"/>
      <c r="F423" s="198"/>
      <c r="G423" s="273"/>
      <c r="H423" s="213"/>
      <c r="I423" s="213"/>
      <c r="J423" s="213"/>
      <c r="K423" s="213"/>
      <c r="T423" s="198"/>
    </row>
    <row r="424" spans="3:20" s="176" customFormat="1" ht="16.5">
      <c r="C424" s="198"/>
      <c r="F424" s="198"/>
      <c r="G424" s="273"/>
      <c r="H424" s="213"/>
      <c r="I424" s="213"/>
      <c r="J424" s="213"/>
      <c r="K424" s="213"/>
      <c r="T424" s="198"/>
    </row>
    <row r="425" spans="3:20" s="176" customFormat="1" ht="16.5">
      <c r="C425" s="198"/>
      <c r="F425" s="198"/>
      <c r="G425" s="273"/>
      <c r="H425" s="213"/>
      <c r="I425" s="213"/>
      <c r="J425" s="213"/>
      <c r="K425" s="213"/>
      <c r="T425" s="198"/>
    </row>
    <row r="426" spans="3:20" s="176" customFormat="1" ht="16.5">
      <c r="C426" s="198"/>
      <c r="F426" s="198"/>
      <c r="G426" s="273"/>
      <c r="H426" s="213"/>
      <c r="I426" s="213"/>
      <c r="J426" s="213"/>
      <c r="K426" s="213"/>
      <c r="T426" s="198"/>
    </row>
    <row r="427" spans="3:20" s="176" customFormat="1" ht="16.5">
      <c r="C427" s="198"/>
      <c r="F427" s="198"/>
      <c r="G427" s="273"/>
      <c r="H427" s="213"/>
      <c r="I427" s="213"/>
      <c r="J427" s="213"/>
      <c r="K427" s="213"/>
      <c r="T427" s="198"/>
    </row>
    <row r="428" spans="3:20" s="176" customFormat="1" ht="16.5">
      <c r="C428" s="198"/>
      <c r="F428" s="198"/>
      <c r="G428" s="273"/>
      <c r="H428" s="213"/>
      <c r="I428" s="213"/>
      <c r="J428" s="213"/>
      <c r="K428" s="213"/>
      <c r="T428" s="198"/>
    </row>
    <row r="429" spans="3:20" s="176" customFormat="1" ht="16.5">
      <c r="C429" s="198"/>
      <c r="F429" s="198"/>
      <c r="G429" s="273"/>
      <c r="H429" s="213"/>
      <c r="I429" s="213"/>
      <c r="J429" s="213"/>
      <c r="K429" s="213"/>
      <c r="T429" s="198"/>
    </row>
    <row r="430" spans="3:20" s="176" customFormat="1" ht="16.5">
      <c r="C430" s="198"/>
      <c r="F430" s="198"/>
      <c r="G430" s="273"/>
      <c r="H430" s="213"/>
      <c r="I430" s="213"/>
      <c r="J430" s="213"/>
      <c r="K430" s="213"/>
      <c r="T430" s="198"/>
    </row>
    <row r="431" spans="3:20" s="176" customFormat="1" ht="16.5">
      <c r="C431" s="198"/>
      <c r="F431" s="198"/>
      <c r="G431" s="273"/>
      <c r="H431" s="213"/>
      <c r="I431" s="213"/>
      <c r="J431" s="213"/>
      <c r="K431" s="213"/>
      <c r="T431" s="198"/>
    </row>
    <row r="432" spans="3:20" s="176" customFormat="1" ht="16.5">
      <c r="C432" s="198"/>
      <c r="F432" s="198"/>
      <c r="G432" s="273"/>
      <c r="H432" s="213"/>
      <c r="I432" s="213"/>
      <c r="J432" s="213"/>
      <c r="K432" s="213"/>
      <c r="T432" s="198"/>
    </row>
    <row r="433" spans="3:20" s="176" customFormat="1" ht="16.5">
      <c r="C433" s="198"/>
      <c r="F433" s="198"/>
      <c r="G433" s="273"/>
      <c r="H433" s="213"/>
      <c r="I433" s="213"/>
      <c r="J433" s="213"/>
      <c r="K433" s="213"/>
      <c r="T433" s="198"/>
    </row>
    <row r="434" spans="3:20" s="176" customFormat="1" ht="16.5">
      <c r="C434" s="198"/>
      <c r="F434" s="198"/>
      <c r="G434" s="273"/>
      <c r="H434" s="213"/>
      <c r="I434" s="213"/>
      <c r="J434" s="213"/>
      <c r="K434" s="213"/>
      <c r="T434" s="198"/>
    </row>
    <row r="435" spans="3:20" s="176" customFormat="1" ht="16.5">
      <c r="C435" s="198"/>
      <c r="F435" s="198"/>
      <c r="G435" s="273"/>
      <c r="H435" s="213"/>
      <c r="I435" s="213"/>
      <c r="J435" s="213"/>
      <c r="K435" s="213"/>
      <c r="T435" s="198"/>
    </row>
    <row r="436" spans="3:20" s="176" customFormat="1" ht="16.5">
      <c r="C436" s="198"/>
      <c r="F436" s="198"/>
      <c r="G436" s="273"/>
      <c r="H436" s="213"/>
      <c r="I436" s="213"/>
      <c r="J436" s="213"/>
      <c r="K436" s="213"/>
      <c r="T436" s="198"/>
    </row>
    <row r="437" spans="3:20" s="176" customFormat="1" ht="16.5">
      <c r="C437" s="198"/>
      <c r="F437" s="198"/>
      <c r="G437" s="273"/>
      <c r="H437" s="213"/>
      <c r="I437" s="213"/>
      <c r="J437" s="213"/>
      <c r="K437" s="213"/>
      <c r="T437" s="198"/>
    </row>
    <row r="438" spans="3:20" s="176" customFormat="1" ht="16.5">
      <c r="C438" s="198"/>
      <c r="F438" s="198"/>
      <c r="G438" s="273"/>
      <c r="H438" s="213"/>
      <c r="I438" s="213"/>
      <c r="J438" s="213"/>
      <c r="K438" s="213"/>
      <c r="T438" s="198"/>
    </row>
    <row r="439" spans="3:20" s="176" customFormat="1" ht="16.5">
      <c r="C439" s="198"/>
      <c r="F439" s="198"/>
      <c r="G439" s="273"/>
      <c r="H439" s="213"/>
      <c r="I439" s="213"/>
      <c r="J439" s="213"/>
      <c r="K439" s="213"/>
      <c r="T439" s="198"/>
    </row>
    <row r="440" spans="3:20" s="176" customFormat="1" ht="16.5">
      <c r="C440" s="198"/>
      <c r="F440" s="198"/>
      <c r="G440" s="273"/>
      <c r="H440" s="213"/>
      <c r="I440" s="213"/>
      <c r="J440" s="213"/>
      <c r="K440" s="213"/>
      <c r="T440" s="198"/>
    </row>
    <row r="441" spans="3:20" s="176" customFormat="1" ht="16.5">
      <c r="C441" s="198"/>
      <c r="F441" s="198"/>
      <c r="G441" s="273"/>
      <c r="H441" s="213"/>
      <c r="I441" s="213"/>
      <c r="J441" s="213"/>
      <c r="K441" s="213"/>
      <c r="T441" s="198"/>
    </row>
    <row r="442" spans="3:20" s="176" customFormat="1" ht="16.5">
      <c r="C442" s="198"/>
      <c r="F442" s="198"/>
      <c r="G442" s="273"/>
      <c r="H442" s="213"/>
      <c r="I442" s="213"/>
      <c r="J442" s="213"/>
      <c r="K442" s="213"/>
      <c r="T442" s="198"/>
    </row>
    <row r="443" spans="3:20" s="176" customFormat="1" ht="16.5">
      <c r="C443" s="198"/>
      <c r="F443" s="198"/>
      <c r="G443" s="273"/>
      <c r="H443" s="213"/>
      <c r="I443" s="213"/>
      <c r="J443" s="213"/>
      <c r="K443" s="213"/>
      <c r="T443" s="198"/>
    </row>
    <row r="444" spans="3:20" s="176" customFormat="1" ht="16.5">
      <c r="C444" s="198"/>
      <c r="F444" s="198"/>
      <c r="G444" s="273"/>
      <c r="H444" s="213"/>
      <c r="I444" s="213"/>
      <c r="J444" s="213"/>
      <c r="K444" s="213"/>
      <c r="T444" s="198"/>
    </row>
    <row r="445" spans="3:20" s="176" customFormat="1" ht="16.5">
      <c r="C445" s="198"/>
      <c r="F445" s="198"/>
      <c r="G445" s="273"/>
      <c r="H445" s="213"/>
      <c r="I445" s="213"/>
      <c r="J445" s="213"/>
      <c r="K445" s="213"/>
      <c r="T445" s="198"/>
    </row>
    <row r="446" spans="3:20" s="176" customFormat="1" ht="16.5">
      <c r="C446" s="198"/>
      <c r="F446" s="198"/>
      <c r="G446" s="273"/>
      <c r="H446" s="213"/>
      <c r="I446" s="213"/>
      <c r="J446" s="213"/>
      <c r="K446" s="213"/>
      <c r="T446" s="198"/>
    </row>
    <row r="447" spans="3:20" s="176" customFormat="1" ht="16.5">
      <c r="C447" s="198"/>
      <c r="F447" s="198"/>
      <c r="G447" s="273"/>
      <c r="H447" s="213"/>
      <c r="I447" s="213"/>
      <c r="J447" s="213"/>
      <c r="K447" s="213"/>
      <c r="T447" s="198"/>
    </row>
    <row r="448" spans="3:20" s="176" customFormat="1" ht="16.5">
      <c r="C448" s="198"/>
      <c r="F448" s="198"/>
      <c r="G448" s="273"/>
      <c r="H448" s="213"/>
      <c r="I448" s="213"/>
      <c r="J448" s="213"/>
      <c r="K448" s="213"/>
      <c r="T448" s="198"/>
    </row>
    <row r="449" spans="3:20" s="176" customFormat="1" ht="16.5">
      <c r="C449" s="198"/>
      <c r="F449" s="198"/>
      <c r="G449" s="273"/>
      <c r="H449" s="213"/>
      <c r="I449" s="213"/>
      <c r="J449" s="213"/>
      <c r="K449" s="213"/>
      <c r="T449" s="198"/>
    </row>
    <row r="450" spans="3:20" s="176" customFormat="1" ht="16.5">
      <c r="C450" s="198"/>
      <c r="F450" s="198"/>
      <c r="G450" s="273"/>
      <c r="H450" s="213"/>
      <c r="I450" s="213"/>
      <c r="J450" s="213"/>
      <c r="K450" s="213"/>
      <c r="T450" s="198"/>
    </row>
    <row r="451" spans="3:20" s="176" customFormat="1" ht="16.5">
      <c r="C451" s="198"/>
      <c r="F451" s="198"/>
      <c r="G451" s="273"/>
      <c r="H451" s="213"/>
      <c r="I451" s="213"/>
      <c r="J451" s="213"/>
      <c r="K451" s="213"/>
      <c r="T451" s="198"/>
    </row>
    <row r="452" spans="3:20" s="176" customFormat="1" ht="16.5">
      <c r="C452" s="198"/>
      <c r="F452" s="198"/>
      <c r="G452" s="273"/>
      <c r="H452" s="213"/>
      <c r="I452" s="213"/>
      <c r="J452" s="213"/>
      <c r="K452" s="213"/>
      <c r="T452" s="198"/>
    </row>
    <row r="453" spans="3:20" s="176" customFormat="1" ht="16.5">
      <c r="C453" s="198"/>
      <c r="F453" s="198"/>
      <c r="G453" s="273"/>
      <c r="H453" s="213"/>
      <c r="I453" s="213"/>
      <c r="J453" s="213"/>
      <c r="K453" s="213"/>
      <c r="T453" s="198"/>
    </row>
    <row r="454" spans="3:20" s="176" customFormat="1" ht="16.5">
      <c r="C454" s="198"/>
      <c r="F454" s="198"/>
      <c r="G454" s="273"/>
      <c r="H454" s="213"/>
      <c r="I454" s="213"/>
      <c r="J454" s="213"/>
      <c r="K454" s="213"/>
      <c r="T454" s="198"/>
    </row>
    <row r="455" spans="3:20" s="176" customFormat="1" ht="16.5">
      <c r="C455" s="198"/>
      <c r="F455" s="198"/>
      <c r="G455" s="273"/>
      <c r="H455" s="213"/>
      <c r="I455" s="213"/>
      <c r="J455" s="213"/>
      <c r="K455" s="213"/>
      <c r="T455" s="198"/>
    </row>
    <row r="456" spans="3:20" s="176" customFormat="1" ht="16.5">
      <c r="C456" s="198"/>
      <c r="F456" s="198"/>
      <c r="G456" s="273"/>
      <c r="H456" s="213"/>
      <c r="I456" s="213"/>
      <c r="J456" s="213"/>
      <c r="K456" s="213"/>
      <c r="T456" s="198"/>
    </row>
    <row r="457" spans="3:20" s="176" customFormat="1" ht="16.5">
      <c r="C457" s="198"/>
      <c r="F457" s="198"/>
      <c r="G457" s="273"/>
      <c r="H457" s="213"/>
      <c r="I457" s="213"/>
      <c r="J457" s="213"/>
      <c r="K457" s="213"/>
      <c r="T457" s="198"/>
    </row>
    <row r="458" spans="3:20" s="176" customFormat="1" ht="16.5">
      <c r="C458" s="198"/>
      <c r="F458" s="198"/>
      <c r="G458" s="273"/>
      <c r="H458" s="213"/>
      <c r="I458" s="213"/>
      <c r="J458" s="213"/>
      <c r="K458" s="213"/>
      <c r="T458" s="198"/>
    </row>
    <row r="459" spans="3:20" s="176" customFormat="1" ht="16.5">
      <c r="C459" s="198"/>
      <c r="F459" s="198"/>
      <c r="G459" s="273"/>
      <c r="H459" s="213"/>
      <c r="I459" s="213"/>
      <c r="J459" s="213"/>
      <c r="K459" s="213"/>
      <c r="T459" s="198"/>
    </row>
    <row r="460" spans="3:20" s="176" customFormat="1" ht="16.5">
      <c r="C460" s="198"/>
      <c r="F460" s="198"/>
      <c r="G460" s="273"/>
      <c r="H460" s="213"/>
      <c r="I460" s="213"/>
      <c r="J460" s="213"/>
      <c r="K460" s="213"/>
      <c r="T460" s="198"/>
    </row>
    <row r="461" spans="3:20" s="176" customFormat="1" ht="16.5">
      <c r="C461" s="198"/>
      <c r="F461" s="198"/>
      <c r="G461" s="273"/>
      <c r="H461" s="213"/>
      <c r="I461" s="213"/>
      <c r="J461" s="213"/>
      <c r="K461" s="213"/>
      <c r="T461" s="198"/>
    </row>
    <row r="462" spans="3:20" s="176" customFormat="1" ht="16.5">
      <c r="C462" s="198"/>
      <c r="F462" s="198"/>
      <c r="G462" s="273"/>
      <c r="H462" s="213"/>
      <c r="I462" s="213"/>
      <c r="J462" s="213"/>
      <c r="K462" s="213"/>
      <c r="T462" s="198"/>
    </row>
    <row r="463" spans="3:20" s="176" customFormat="1" ht="16.5">
      <c r="C463" s="198"/>
      <c r="F463" s="198"/>
      <c r="G463" s="273"/>
      <c r="H463" s="213"/>
      <c r="I463" s="213"/>
      <c r="J463" s="213"/>
      <c r="K463" s="213"/>
      <c r="T463" s="198"/>
    </row>
    <row r="464" spans="3:20" s="176" customFormat="1" ht="16.5">
      <c r="C464" s="198"/>
      <c r="F464" s="198"/>
      <c r="G464" s="273"/>
      <c r="H464" s="213"/>
      <c r="I464" s="213"/>
      <c r="J464" s="213"/>
      <c r="K464" s="213"/>
      <c r="T464" s="198"/>
    </row>
    <row r="465" spans="3:20" s="176" customFormat="1" ht="16.5">
      <c r="C465" s="198"/>
      <c r="F465" s="198"/>
      <c r="G465" s="273"/>
      <c r="H465" s="213"/>
      <c r="I465" s="213"/>
      <c r="J465" s="213"/>
      <c r="K465" s="213"/>
      <c r="T465" s="198"/>
    </row>
    <row r="466" spans="3:20" s="176" customFormat="1" ht="16.5">
      <c r="C466" s="198"/>
      <c r="F466" s="198"/>
      <c r="G466" s="273"/>
      <c r="H466" s="213"/>
      <c r="I466" s="213"/>
      <c r="J466" s="213"/>
      <c r="K466" s="213"/>
      <c r="T466" s="198"/>
    </row>
    <row r="467" spans="3:20" s="176" customFormat="1" ht="16.5">
      <c r="C467" s="198"/>
      <c r="F467" s="198"/>
      <c r="G467" s="273"/>
      <c r="H467" s="213"/>
      <c r="I467" s="213"/>
      <c r="J467" s="213"/>
      <c r="K467" s="213"/>
      <c r="T467" s="198"/>
    </row>
    <row r="468" spans="3:20" s="176" customFormat="1" ht="16.5">
      <c r="C468" s="198"/>
      <c r="F468" s="198"/>
      <c r="G468" s="273"/>
      <c r="H468" s="213"/>
      <c r="I468" s="213"/>
      <c r="J468" s="213"/>
      <c r="K468" s="213"/>
      <c r="T468" s="198"/>
    </row>
    <row r="469" spans="3:20" s="176" customFormat="1" ht="16.5">
      <c r="C469" s="198"/>
      <c r="F469" s="198"/>
      <c r="G469" s="273"/>
      <c r="H469" s="213"/>
      <c r="I469" s="213"/>
      <c r="J469" s="213"/>
      <c r="K469" s="213"/>
      <c r="T469" s="198"/>
    </row>
    <row r="470" spans="3:20" s="176" customFormat="1" ht="16.5">
      <c r="C470" s="198"/>
      <c r="F470" s="198"/>
      <c r="G470" s="273"/>
      <c r="H470" s="213"/>
      <c r="I470" s="213"/>
      <c r="J470" s="213"/>
      <c r="K470" s="213"/>
      <c r="T470" s="198"/>
    </row>
    <row r="471" spans="3:20" s="176" customFormat="1" ht="16.5">
      <c r="C471" s="198"/>
      <c r="F471" s="198"/>
      <c r="G471" s="273"/>
      <c r="H471" s="213"/>
      <c r="I471" s="213"/>
      <c r="J471" s="213"/>
      <c r="K471" s="213"/>
      <c r="T471" s="198"/>
    </row>
    <row r="472" spans="3:20" s="176" customFormat="1" ht="16.5">
      <c r="C472" s="198"/>
      <c r="F472" s="198"/>
      <c r="G472" s="273"/>
      <c r="H472" s="213"/>
      <c r="I472" s="213"/>
      <c r="J472" s="213"/>
      <c r="K472" s="213"/>
      <c r="T472" s="198"/>
    </row>
    <row r="473" spans="3:20" s="176" customFormat="1" ht="16.5">
      <c r="C473" s="198"/>
      <c r="F473" s="198"/>
      <c r="G473" s="273"/>
      <c r="H473" s="213"/>
      <c r="I473" s="213"/>
      <c r="J473" s="213"/>
      <c r="K473" s="213"/>
      <c r="T473" s="198"/>
    </row>
    <row r="474" spans="3:20" s="176" customFormat="1" ht="16.5">
      <c r="C474" s="198"/>
      <c r="F474" s="198"/>
      <c r="G474" s="273"/>
      <c r="H474" s="213"/>
      <c r="I474" s="213"/>
      <c r="J474" s="213"/>
      <c r="K474" s="213"/>
      <c r="T474" s="198"/>
    </row>
    <row r="475" spans="3:20" s="176" customFormat="1" ht="16.5">
      <c r="C475" s="198"/>
      <c r="F475" s="198"/>
      <c r="G475" s="273"/>
      <c r="H475" s="213"/>
      <c r="I475" s="213"/>
      <c r="J475" s="213"/>
      <c r="K475" s="213"/>
      <c r="T475" s="198"/>
    </row>
    <row r="476" spans="3:20" s="176" customFormat="1" ht="16.5">
      <c r="C476" s="198"/>
      <c r="F476" s="198"/>
      <c r="G476" s="273"/>
      <c r="H476" s="213"/>
      <c r="I476" s="213"/>
      <c r="J476" s="213"/>
      <c r="K476" s="213"/>
      <c r="T476" s="198"/>
    </row>
    <row r="477" spans="3:20" s="176" customFormat="1" ht="16.5">
      <c r="C477" s="198"/>
      <c r="F477" s="198"/>
      <c r="G477" s="273"/>
      <c r="H477" s="213"/>
      <c r="I477" s="213"/>
      <c r="J477" s="213"/>
      <c r="K477" s="213"/>
      <c r="T477" s="198"/>
    </row>
    <row r="478" spans="3:20" s="176" customFormat="1" ht="16.5">
      <c r="C478" s="198"/>
      <c r="F478" s="198"/>
      <c r="G478" s="273"/>
      <c r="H478" s="213"/>
      <c r="I478" s="213"/>
      <c r="J478" s="213"/>
      <c r="K478" s="213"/>
      <c r="T478" s="198"/>
    </row>
    <row r="479" spans="3:20" s="176" customFormat="1" ht="16.5">
      <c r="C479" s="198"/>
      <c r="F479" s="198"/>
      <c r="G479" s="273"/>
      <c r="H479" s="213"/>
      <c r="I479" s="213"/>
      <c r="J479" s="213"/>
      <c r="K479" s="213"/>
      <c r="T479" s="198"/>
    </row>
    <row r="480" spans="3:20" s="176" customFormat="1" ht="16.5">
      <c r="C480" s="198"/>
      <c r="F480" s="198"/>
      <c r="G480" s="273"/>
      <c r="H480" s="213"/>
      <c r="I480" s="213"/>
      <c r="J480" s="213"/>
      <c r="K480" s="213"/>
      <c r="T480" s="198"/>
    </row>
    <row r="481" spans="3:20" s="176" customFormat="1" ht="16.5">
      <c r="C481" s="198"/>
      <c r="F481" s="198"/>
      <c r="G481" s="273"/>
      <c r="H481" s="213"/>
      <c r="I481" s="213"/>
      <c r="J481" s="213"/>
      <c r="K481" s="213"/>
      <c r="T481" s="198"/>
    </row>
    <row r="482" spans="3:20" s="176" customFormat="1" ht="16.5">
      <c r="C482" s="198"/>
      <c r="F482" s="198"/>
      <c r="G482" s="273"/>
      <c r="H482" s="213"/>
      <c r="I482" s="213"/>
      <c r="J482" s="213"/>
      <c r="K482" s="213"/>
      <c r="T482" s="198"/>
    </row>
    <row r="483" spans="3:20" s="176" customFormat="1" ht="16.5">
      <c r="C483" s="198"/>
      <c r="F483" s="198"/>
      <c r="G483" s="273"/>
      <c r="H483" s="213"/>
      <c r="I483" s="213"/>
      <c r="J483" s="213"/>
      <c r="K483" s="213"/>
      <c r="T483" s="198"/>
    </row>
    <row r="484" spans="3:20" s="176" customFormat="1" ht="16.5">
      <c r="C484" s="198"/>
      <c r="F484" s="198"/>
      <c r="G484" s="273"/>
      <c r="H484" s="213"/>
      <c r="I484" s="213"/>
      <c r="J484" s="213"/>
      <c r="K484" s="213"/>
      <c r="T484" s="198"/>
    </row>
    <row r="485" spans="3:20" s="176" customFormat="1" ht="16.5">
      <c r="C485" s="198"/>
      <c r="F485" s="198"/>
      <c r="G485" s="273"/>
      <c r="H485" s="213"/>
      <c r="I485" s="213"/>
      <c r="J485" s="213"/>
      <c r="K485" s="213"/>
      <c r="T485" s="198"/>
    </row>
    <row r="486" spans="3:20" s="176" customFormat="1" ht="16.5">
      <c r="C486" s="198"/>
      <c r="F486" s="198"/>
      <c r="G486" s="273"/>
      <c r="H486" s="213"/>
      <c r="I486" s="213"/>
      <c r="J486" s="213"/>
      <c r="K486" s="213"/>
      <c r="T486" s="198"/>
    </row>
    <row r="487" spans="3:20" s="176" customFormat="1" ht="16.5">
      <c r="C487" s="198"/>
      <c r="F487" s="198"/>
      <c r="G487" s="273"/>
      <c r="H487" s="213"/>
      <c r="I487" s="213"/>
      <c r="J487" s="213"/>
      <c r="K487" s="213"/>
      <c r="T487" s="198"/>
    </row>
    <row r="488" spans="3:20" s="176" customFormat="1" ht="16.5">
      <c r="C488" s="198"/>
      <c r="F488" s="198"/>
      <c r="G488" s="273"/>
      <c r="H488" s="213"/>
      <c r="I488" s="213"/>
      <c r="J488" s="213"/>
      <c r="K488" s="213"/>
      <c r="T488" s="198"/>
    </row>
    <row r="489" spans="3:20" s="176" customFormat="1" ht="16.5">
      <c r="C489" s="198"/>
      <c r="F489" s="198"/>
      <c r="G489" s="273"/>
      <c r="H489" s="213"/>
      <c r="I489" s="213"/>
      <c r="J489" s="213"/>
      <c r="K489" s="213"/>
      <c r="T489" s="198"/>
    </row>
    <row r="490" spans="3:20" s="176" customFormat="1" ht="16.5">
      <c r="C490" s="198"/>
      <c r="F490" s="198"/>
      <c r="G490" s="273"/>
      <c r="H490" s="213"/>
      <c r="I490" s="213"/>
      <c r="J490" s="213"/>
      <c r="K490" s="213"/>
      <c r="T490" s="198"/>
    </row>
    <row r="491" spans="3:20" s="176" customFormat="1" ht="16.5">
      <c r="C491" s="198"/>
      <c r="F491" s="198"/>
      <c r="G491" s="273"/>
      <c r="H491" s="213"/>
      <c r="I491" s="213"/>
      <c r="J491" s="213"/>
      <c r="K491" s="213"/>
      <c r="T491" s="198"/>
    </row>
    <row r="492" spans="3:20" s="176" customFormat="1" ht="16.5">
      <c r="C492" s="198"/>
      <c r="F492" s="198"/>
      <c r="G492" s="273"/>
      <c r="H492" s="213"/>
      <c r="I492" s="213"/>
      <c r="J492" s="213"/>
      <c r="K492" s="213"/>
      <c r="T492" s="198"/>
    </row>
    <row r="493" spans="3:20" s="176" customFormat="1" ht="16.5">
      <c r="C493" s="198"/>
      <c r="F493" s="198"/>
      <c r="G493" s="273"/>
      <c r="H493" s="213"/>
      <c r="I493" s="213"/>
      <c r="J493" s="213"/>
      <c r="K493" s="213"/>
      <c r="T493" s="198"/>
    </row>
    <row r="494" spans="3:20" s="176" customFormat="1" ht="16.5">
      <c r="C494" s="198"/>
      <c r="F494" s="198"/>
      <c r="G494" s="273"/>
      <c r="H494" s="213"/>
      <c r="I494" s="213"/>
      <c r="J494" s="213"/>
      <c r="K494" s="213"/>
      <c r="T494" s="198"/>
    </row>
    <row r="495" spans="3:20" s="176" customFormat="1" ht="16.5">
      <c r="C495" s="198"/>
      <c r="F495" s="198"/>
      <c r="G495" s="273"/>
      <c r="H495" s="213"/>
      <c r="I495" s="213"/>
      <c r="J495" s="213"/>
      <c r="K495" s="213"/>
      <c r="T495" s="198"/>
    </row>
    <row r="496" spans="3:20" s="176" customFormat="1" ht="16.5">
      <c r="C496" s="198"/>
      <c r="F496" s="198"/>
      <c r="G496" s="273"/>
      <c r="H496" s="213"/>
      <c r="I496" s="213"/>
      <c r="J496" s="213"/>
      <c r="K496" s="213"/>
      <c r="T496" s="198"/>
    </row>
    <row r="497" spans="3:20" s="176" customFormat="1" ht="16.5">
      <c r="C497" s="198"/>
      <c r="F497" s="198"/>
      <c r="G497" s="273"/>
      <c r="H497" s="213"/>
      <c r="I497" s="213"/>
      <c r="J497" s="213"/>
      <c r="K497" s="213"/>
      <c r="T497" s="198"/>
    </row>
    <row r="498" spans="3:20" s="176" customFormat="1" ht="16.5">
      <c r="C498" s="198"/>
      <c r="F498" s="198"/>
      <c r="G498" s="273"/>
      <c r="H498" s="213"/>
      <c r="I498" s="213"/>
      <c r="J498" s="213"/>
      <c r="K498" s="213"/>
      <c r="T498" s="198"/>
    </row>
    <row r="499" spans="3:20" s="176" customFormat="1" ht="16.5">
      <c r="C499" s="198"/>
      <c r="F499" s="198"/>
      <c r="G499" s="273"/>
      <c r="H499" s="213"/>
      <c r="I499" s="213"/>
      <c r="J499" s="213"/>
      <c r="K499" s="213"/>
      <c r="T499" s="198"/>
    </row>
    <row r="500" spans="3:20" s="176" customFormat="1" ht="16.5">
      <c r="C500" s="198"/>
      <c r="F500" s="198"/>
      <c r="G500" s="273"/>
      <c r="H500" s="213"/>
      <c r="I500" s="213"/>
      <c r="J500" s="213"/>
      <c r="K500" s="213"/>
      <c r="T500" s="198"/>
    </row>
    <row r="501" spans="3:20" s="176" customFormat="1" ht="16.5">
      <c r="C501" s="198"/>
      <c r="F501" s="198"/>
      <c r="G501" s="273"/>
      <c r="H501" s="213"/>
      <c r="I501" s="213"/>
      <c r="J501" s="213"/>
      <c r="K501" s="213"/>
      <c r="T501" s="198"/>
    </row>
    <row r="502" spans="3:20" s="176" customFormat="1" ht="16.5">
      <c r="C502" s="198"/>
      <c r="F502" s="198"/>
      <c r="G502" s="273"/>
      <c r="H502" s="213"/>
      <c r="I502" s="213"/>
      <c r="J502" s="213"/>
      <c r="K502" s="213"/>
      <c r="T502" s="198"/>
    </row>
    <row r="503" spans="3:20" s="176" customFormat="1" ht="16.5">
      <c r="C503" s="198"/>
      <c r="F503" s="198"/>
      <c r="G503" s="273"/>
      <c r="H503" s="213"/>
      <c r="I503" s="213"/>
      <c r="J503" s="213"/>
      <c r="K503" s="213"/>
      <c r="T503" s="198"/>
    </row>
    <row r="504" spans="3:20" s="176" customFormat="1" ht="16.5">
      <c r="C504" s="198"/>
      <c r="F504" s="198"/>
      <c r="G504" s="273"/>
      <c r="H504" s="213"/>
      <c r="I504" s="213"/>
      <c r="J504" s="213"/>
      <c r="K504" s="213"/>
      <c r="T504" s="198"/>
    </row>
    <row r="505" spans="3:20" s="176" customFormat="1" ht="16.5">
      <c r="C505" s="198"/>
      <c r="F505" s="198"/>
      <c r="G505" s="273"/>
      <c r="H505" s="213"/>
      <c r="I505" s="213"/>
      <c r="J505" s="213"/>
      <c r="K505" s="213"/>
      <c r="T505" s="198"/>
    </row>
    <row r="506" spans="3:20" s="176" customFormat="1" ht="16.5">
      <c r="C506" s="198"/>
      <c r="F506" s="198"/>
      <c r="G506" s="273"/>
      <c r="H506" s="213"/>
      <c r="I506" s="213"/>
      <c r="J506" s="213"/>
      <c r="K506" s="213"/>
      <c r="T506" s="198"/>
    </row>
    <row r="507" spans="3:20" s="176" customFormat="1" ht="16.5">
      <c r="C507" s="198"/>
      <c r="F507" s="198"/>
      <c r="G507" s="273"/>
      <c r="H507" s="213"/>
      <c r="I507" s="213"/>
      <c r="J507" s="213"/>
      <c r="K507" s="213"/>
      <c r="T507" s="198"/>
    </row>
    <row r="508" spans="3:20" s="176" customFormat="1" ht="16.5">
      <c r="C508" s="198"/>
      <c r="F508" s="198"/>
      <c r="G508" s="273"/>
      <c r="H508" s="213"/>
      <c r="I508" s="213"/>
      <c r="J508" s="213"/>
      <c r="K508" s="213"/>
      <c r="T508" s="198"/>
    </row>
    <row r="509" spans="3:20" s="176" customFormat="1" ht="16.5">
      <c r="C509" s="198"/>
      <c r="F509" s="198"/>
      <c r="G509" s="273"/>
      <c r="H509" s="213"/>
      <c r="I509" s="213"/>
      <c r="J509" s="213"/>
      <c r="K509" s="213"/>
      <c r="T509" s="198"/>
    </row>
    <row r="510" spans="3:20" s="176" customFormat="1" ht="16.5">
      <c r="C510" s="198"/>
      <c r="F510" s="198"/>
      <c r="G510" s="273"/>
      <c r="H510" s="213"/>
      <c r="I510" s="213"/>
      <c r="J510" s="213"/>
      <c r="K510" s="213"/>
      <c r="T510" s="198"/>
    </row>
    <row r="511" spans="3:20" s="176" customFormat="1" ht="16.5">
      <c r="C511" s="198"/>
      <c r="F511" s="198"/>
      <c r="G511" s="273"/>
      <c r="H511" s="213"/>
      <c r="I511" s="213"/>
      <c r="J511" s="213"/>
      <c r="K511" s="213"/>
      <c r="T511" s="198"/>
    </row>
    <row r="512" spans="3:20" s="176" customFormat="1" ht="16.5">
      <c r="C512" s="198"/>
      <c r="F512" s="198"/>
      <c r="G512" s="273"/>
      <c r="H512" s="213"/>
      <c r="I512" s="213"/>
      <c r="J512" s="213"/>
      <c r="K512" s="213"/>
      <c r="T512" s="198"/>
    </row>
    <row r="513" spans="3:20" s="176" customFormat="1" ht="16.5">
      <c r="C513" s="198"/>
      <c r="F513" s="198"/>
      <c r="G513" s="273"/>
      <c r="H513" s="213"/>
      <c r="I513" s="213"/>
      <c r="J513" s="213"/>
      <c r="K513" s="213"/>
      <c r="T513" s="198"/>
    </row>
    <row r="514" spans="3:20" s="176" customFormat="1" ht="16.5">
      <c r="C514" s="198"/>
      <c r="F514" s="198"/>
      <c r="G514" s="273"/>
      <c r="H514" s="213"/>
      <c r="I514" s="213"/>
      <c r="J514" s="213"/>
      <c r="K514" s="213"/>
      <c r="T514" s="198"/>
    </row>
    <row r="515" spans="3:20" s="176" customFormat="1" ht="16.5">
      <c r="C515" s="198"/>
      <c r="F515" s="198"/>
      <c r="G515" s="273"/>
      <c r="H515" s="213"/>
      <c r="I515" s="213"/>
      <c r="J515" s="213"/>
      <c r="K515" s="213"/>
      <c r="T515" s="198"/>
    </row>
    <row r="516" spans="3:20" s="176" customFormat="1" ht="16.5">
      <c r="C516" s="198"/>
      <c r="F516" s="198"/>
      <c r="G516" s="273"/>
      <c r="H516" s="213"/>
      <c r="I516" s="213"/>
      <c r="J516" s="213"/>
      <c r="K516" s="213"/>
      <c r="T516" s="198"/>
    </row>
    <row r="517" spans="3:20" s="176" customFormat="1" ht="16.5">
      <c r="C517" s="198"/>
      <c r="F517" s="198"/>
      <c r="G517" s="273"/>
      <c r="H517" s="213"/>
      <c r="I517" s="213"/>
      <c r="J517" s="213"/>
      <c r="K517" s="213"/>
      <c r="T517" s="198"/>
    </row>
    <row r="518" spans="3:20" s="176" customFormat="1" ht="16.5">
      <c r="C518" s="198"/>
      <c r="F518" s="198"/>
      <c r="G518" s="273"/>
      <c r="H518" s="213"/>
      <c r="I518" s="213"/>
      <c r="J518" s="213"/>
      <c r="K518" s="213"/>
      <c r="T518" s="198"/>
    </row>
    <row r="519" spans="3:20" s="176" customFormat="1" ht="16.5">
      <c r="C519" s="198"/>
      <c r="F519" s="198"/>
      <c r="G519" s="273"/>
      <c r="H519" s="213"/>
      <c r="I519" s="213"/>
      <c r="J519" s="213"/>
      <c r="K519" s="213"/>
      <c r="T519" s="198"/>
    </row>
    <row r="520" spans="3:20" s="176" customFormat="1" ht="16.5">
      <c r="C520" s="198"/>
      <c r="F520" s="198"/>
      <c r="G520" s="273"/>
      <c r="H520" s="213"/>
      <c r="I520" s="213"/>
      <c r="J520" s="213"/>
      <c r="K520" s="213"/>
      <c r="T520" s="198"/>
    </row>
    <row r="521" spans="3:20" s="176" customFormat="1" ht="16.5">
      <c r="C521" s="198"/>
      <c r="F521" s="198"/>
      <c r="G521" s="273"/>
      <c r="H521" s="213"/>
      <c r="I521" s="213"/>
      <c r="J521" s="213"/>
      <c r="K521" s="213"/>
      <c r="T521" s="198"/>
    </row>
    <row r="522" spans="3:20" s="176" customFormat="1" ht="16.5">
      <c r="C522" s="198"/>
      <c r="F522" s="198"/>
      <c r="G522" s="273"/>
      <c r="H522" s="213"/>
      <c r="I522" s="213"/>
      <c r="J522" s="213"/>
      <c r="K522" s="213"/>
      <c r="T522" s="198"/>
    </row>
    <row r="523" spans="3:20" s="176" customFormat="1" ht="16.5">
      <c r="C523" s="198"/>
      <c r="F523" s="198"/>
      <c r="G523" s="273"/>
      <c r="H523" s="213"/>
      <c r="I523" s="213"/>
      <c r="J523" s="213"/>
      <c r="K523" s="213"/>
      <c r="T523" s="198"/>
    </row>
    <row r="524" spans="3:20" s="176" customFormat="1" ht="16.5">
      <c r="C524" s="198"/>
      <c r="F524" s="198"/>
      <c r="G524" s="273"/>
      <c r="H524" s="213"/>
      <c r="I524" s="213"/>
      <c r="J524" s="213"/>
      <c r="K524" s="213"/>
      <c r="T524" s="198"/>
    </row>
    <row r="525" spans="3:20" s="176" customFormat="1" ht="16.5">
      <c r="C525" s="198"/>
      <c r="F525" s="198"/>
      <c r="G525" s="273"/>
      <c r="H525" s="213"/>
      <c r="I525" s="213"/>
      <c r="J525" s="213"/>
      <c r="K525" s="213"/>
      <c r="T525" s="198"/>
    </row>
    <row r="526" spans="3:20" s="176" customFormat="1" ht="16.5">
      <c r="C526" s="198"/>
      <c r="F526" s="198"/>
      <c r="G526" s="273"/>
      <c r="H526" s="213"/>
      <c r="I526" s="213"/>
      <c r="J526" s="213"/>
      <c r="K526" s="213"/>
      <c r="T526" s="198"/>
    </row>
    <row r="527" spans="3:20" s="176" customFormat="1" ht="16.5">
      <c r="C527" s="198"/>
      <c r="F527" s="198"/>
      <c r="G527" s="273"/>
      <c r="H527" s="213"/>
      <c r="I527" s="213"/>
      <c r="J527" s="213"/>
      <c r="K527" s="213"/>
      <c r="T527" s="198"/>
    </row>
    <row r="528" spans="3:20" s="176" customFormat="1" ht="16.5">
      <c r="C528" s="198"/>
      <c r="F528" s="198"/>
      <c r="G528" s="273"/>
      <c r="H528" s="213"/>
      <c r="I528" s="213"/>
      <c r="J528" s="213"/>
      <c r="K528" s="213"/>
      <c r="T528" s="198"/>
    </row>
    <row r="529" spans="3:20" s="176" customFormat="1" ht="16.5">
      <c r="C529" s="198"/>
      <c r="F529" s="198"/>
      <c r="G529" s="273"/>
      <c r="H529" s="213"/>
      <c r="I529" s="213"/>
      <c r="J529" s="213"/>
      <c r="K529" s="213"/>
      <c r="T529" s="198"/>
    </row>
    <row r="530" spans="3:20" s="176" customFormat="1" ht="16.5">
      <c r="C530" s="198"/>
      <c r="F530" s="198"/>
      <c r="G530" s="273"/>
      <c r="H530" s="213"/>
      <c r="I530" s="213"/>
      <c r="J530" s="213"/>
      <c r="K530" s="213"/>
      <c r="T530" s="198"/>
    </row>
    <row r="531" spans="3:20" s="176" customFormat="1" ht="16.5">
      <c r="C531" s="198"/>
      <c r="F531" s="198"/>
      <c r="G531" s="273"/>
      <c r="H531" s="213"/>
      <c r="I531" s="213"/>
      <c r="J531" s="213"/>
      <c r="K531" s="213"/>
      <c r="T531" s="198"/>
    </row>
    <row r="532" spans="3:20" s="176" customFormat="1" ht="16.5">
      <c r="C532" s="198"/>
      <c r="F532" s="198"/>
      <c r="G532" s="273"/>
      <c r="H532" s="213"/>
      <c r="I532" s="213"/>
      <c r="J532" s="213"/>
      <c r="K532" s="213"/>
      <c r="T532" s="198"/>
    </row>
    <row r="533" spans="3:20" s="176" customFormat="1" ht="16.5">
      <c r="C533" s="198"/>
      <c r="F533" s="198"/>
      <c r="G533" s="273"/>
      <c r="H533" s="213"/>
      <c r="I533" s="213"/>
      <c r="J533" s="213"/>
      <c r="K533" s="213"/>
      <c r="T533" s="198"/>
    </row>
    <row r="534" spans="3:20" s="176" customFormat="1" ht="16.5">
      <c r="C534" s="198"/>
      <c r="F534" s="198"/>
      <c r="G534" s="273"/>
      <c r="H534" s="213"/>
      <c r="I534" s="213"/>
      <c r="J534" s="213"/>
      <c r="K534" s="213"/>
      <c r="T534" s="198"/>
    </row>
    <row r="535" spans="3:20" s="176" customFormat="1" ht="16.5">
      <c r="C535" s="198"/>
      <c r="F535" s="198"/>
      <c r="G535" s="273"/>
      <c r="H535" s="213"/>
      <c r="I535" s="213"/>
      <c r="J535" s="213"/>
      <c r="K535" s="213"/>
      <c r="T535" s="198"/>
    </row>
    <row r="536" spans="3:20" s="176" customFormat="1" ht="16.5">
      <c r="C536" s="198"/>
      <c r="F536" s="198"/>
      <c r="G536" s="273"/>
      <c r="H536" s="213"/>
      <c r="I536" s="213"/>
      <c r="J536" s="213"/>
      <c r="K536" s="213"/>
      <c r="T536" s="198"/>
    </row>
    <row r="537" spans="3:20" s="176" customFormat="1" ht="16.5">
      <c r="C537" s="198"/>
      <c r="F537" s="198"/>
      <c r="G537" s="273"/>
      <c r="H537" s="213"/>
      <c r="I537" s="213"/>
      <c r="J537" s="213"/>
      <c r="K537" s="213"/>
      <c r="T537" s="198"/>
    </row>
    <row r="538" spans="3:20" s="176" customFormat="1" ht="16.5">
      <c r="C538" s="198"/>
      <c r="F538" s="198"/>
      <c r="G538" s="273"/>
      <c r="H538" s="213"/>
      <c r="I538" s="213"/>
      <c r="J538" s="213"/>
      <c r="K538" s="213"/>
      <c r="T538" s="198"/>
    </row>
    <row r="539" spans="3:20" s="176" customFormat="1" ht="16.5">
      <c r="C539" s="198"/>
      <c r="F539" s="198"/>
      <c r="G539" s="273"/>
      <c r="H539" s="213"/>
      <c r="I539" s="213"/>
      <c r="J539" s="213"/>
      <c r="K539" s="213"/>
      <c r="T539" s="198"/>
    </row>
    <row r="540" spans="3:20" s="176" customFormat="1" ht="16.5">
      <c r="C540" s="198"/>
      <c r="F540" s="198"/>
      <c r="G540" s="273"/>
      <c r="H540" s="213"/>
      <c r="I540" s="213"/>
      <c r="J540" s="213"/>
      <c r="K540" s="213"/>
      <c r="T540" s="198"/>
    </row>
    <row r="541" spans="3:20" s="176" customFormat="1" ht="16.5">
      <c r="C541" s="198"/>
      <c r="F541" s="198"/>
      <c r="G541" s="273"/>
      <c r="H541" s="213"/>
      <c r="I541" s="213"/>
      <c r="J541" s="213"/>
      <c r="K541" s="213"/>
      <c r="T541" s="198"/>
    </row>
    <row r="542" spans="3:20" s="176" customFormat="1" ht="16.5">
      <c r="C542" s="198"/>
      <c r="F542" s="198"/>
      <c r="G542" s="273"/>
      <c r="H542" s="213"/>
      <c r="I542" s="213"/>
      <c r="J542" s="213"/>
      <c r="K542" s="213"/>
      <c r="T542" s="198"/>
    </row>
    <row r="543" spans="3:20" s="176" customFormat="1" ht="16.5">
      <c r="C543" s="198"/>
      <c r="F543" s="198"/>
      <c r="G543" s="273"/>
      <c r="H543" s="213"/>
      <c r="I543" s="213"/>
      <c r="J543" s="213"/>
      <c r="K543" s="213"/>
      <c r="T543" s="198"/>
    </row>
    <row r="544" spans="3:20" s="176" customFormat="1" ht="16.5">
      <c r="C544" s="198"/>
      <c r="F544" s="198"/>
      <c r="G544" s="273"/>
      <c r="H544" s="213"/>
      <c r="I544" s="213"/>
      <c r="J544" s="213"/>
      <c r="K544" s="213"/>
      <c r="T544" s="198"/>
    </row>
    <row r="545" spans="3:20" s="176" customFormat="1" ht="16.5">
      <c r="C545" s="198"/>
      <c r="F545" s="198"/>
      <c r="G545" s="273"/>
      <c r="H545" s="213"/>
      <c r="I545" s="213"/>
      <c r="J545" s="213"/>
      <c r="K545" s="213"/>
      <c r="T545" s="198"/>
    </row>
    <row r="546" spans="3:20" s="176" customFormat="1" ht="16.5">
      <c r="C546" s="198"/>
      <c r="F546" s="198"/>
      <c r="G546" s="273"/>
      <c r="H546" s="213"/>
      <c r="I546" s="213"/>
      <c r="J546" s="213"/>
      <c r="K546" s="213"/>
      <c r="T546" s="198"/>
    </row>
    <row r="547" spans="3:20" s="176" customFormat="1" ht="16.5">
      <c r="C547" s="198"/>
      <c r="F547" s="198"/>
      <c r="G547" s="273"/>
      <c r="H547" s="213"/>
      <c r="I547" s="213"/>
      <c r="J547" s="213"/>
      <c r="K547" s="213"/>
      <c r="T547" s="198"/>
    </row>
    <row r="548" spans="3:20" s="176" customFormat="1" ht="16.5">
      <c r="C548" s="198"/>
      <c r="F548" s="198"/>
      <c r="G548" s="273"/>
      <c r="H548" s="213"/>
      <c r="I548" s="213"/>
      <c r="J548" s="213"/>
      <c r="K548" s="213"/>
      <c r="T548" s="198"/>
    </row>
    <row r="549" spans="3:20" s="176" customFormat="1" ht="16.5">
      <c r="C549" s="198"/>
      <c r="F549" s="198"/>
      <c r="G549" s="273"/>
      <c r="H549" s="213"/>
      <c r="I549" s="213"/>
      <c r="J549" s="213"/>
      <c r="K549" s="213"/>
      <c r="T549" s="198"/>
    </row>
    <row r="550" spans="3:20" s="176" customFormat="1" ht="16.5">
      <c r="C550" s="198"/>
      <c r="F550" s="198"/>
      <c r="G550" s="273"/>
      <c r="H550" s="213"/>
      <c r="I550" s="213"/>
      <c r="J550" s="213"/>
      <c r="K550" s="213"/>
      <c r="T550" s="198"/>
    </row>
    <row r="551" spans="3:20" s="176" customFormat="1" ht="16.5">
      <c r="C551" s="198"/>
      <c r="F551" s="198"/>
      <c r="G551" s="273"/>
      <c r="H551" s="213"/>
      <c r="I551" s="213"/>
      <c r="J551" s="213"/>
      <c r="K551" s="213"/>
      <c r="T551" s="198"/>
    </row>
    <row r="552" spans="3:20" s="176" customFormat="1" ht="16.5">
      <c r="C552" s="198"/>
      <c r="F552" s="198"/>
      <c r="G552" s="273"/>
      <c r="H552" s="213"/>
      <c r="I552" s="213"/>
      <c r="J552" s="213"/>
      <c r="K552" s="213"/>
      <c r="T552" s="198"/>
    </row>
    <row r="553" spans="3:20" s="176" customFormat="1" ht="16.5">
      <c r="C553" s="198"/>
      <c r="F553" s="198"/>
      <c r="G553" s="273"/>
      <c r="H553" s="213"/>
      <c r="I553" s="213"/>
      <c r="J553" s="213"/>
      <c r="K553" s="213"/>
      <c r="T553" s="198"/>
    </row>
    <row r="554" spans="3:20" s="176" customFormat="1" ht="16.5">
      <c r="C554" s="198"/>
      <c r="F554" s="198"/>
      <c r="G554" s="273"/>
      <c r="H554" s="213"/>
      <c r="I554" s="213"/>
      <c r="J554" s="213"/>
      <c r="K554" s="213"/>
      <c r="T554" s="198"/>
    </row>
    <row r="555" spans="3:20" s="176" customFormat="1" ht="16.5">
      <c r="C555" s="198"/>
      <c r="F555" s="198"/>
      <c r="G555" s="273"/>
      <c r="H555" s="213"/>
      <c r="I555" s="213"/>
      <c r="J555" s="213"/>
      <c r="K555" s="213"/>
      <c r="T555" s="198"/>
    </row>
    <row r="556" spans="3:20" s="176" customFormat="1" ht="16.5">
      <c r="C556" s="198"/>
      <c r="F556" s="198"/>
      <c r="G556" s="273"/>
      <c r="H556" s="213"/>
      <c r="I556" s="213"/>
      <c r="J556" s="213"/>
      <c r="K556" s="213"/>
      <c r="T556" s="198"/>
    </row>
    <row r="557" spans="3:20" s="176" customFormat="1" ht="16.5">
      <c r="C557" s="198"/>
      <c r="F557" s="198"/>
      <c r="G557" s="273"/>
      <c r="H557" s="213"/>
      <c r="I557" s="213"/>
      <c r="J557" s="213"/>
      <c r="K557" s="213"/>
      <c r="T557" s="198"/>
    </row>
    <row r="558" spans="3:20" s="176" customFormat="1" ht="16.5">
      <c r="C558" s="198"/>
      <c r="F558" s="198"/>
      <c r="G558" s="273"/>
      <c r="H558" s="213"/>
      <c r="I558" s="213"/>
      <c r="J558" s="213"/>
      <c r="K558" s="213"/>
      <c r="T558" s="198"/>
    </row>
    <row r="559" spans="3:20" s="176" customFormat="1" ht="16.5">
      <c r="C559" s="198"/>
      <c r="F559" s="198"/>
      <c r="G559" s="273"/>
      <c r="H559" s="213"/>
      <c r="I559" s="213"/>
      <c r="J559" s="213"/>
      <c r="K559" s="213"/>
      <c r="T559" s="198"/>
    </row>
    <row r="560" spans="3:20" s="176" customFormat="1" ht="16.5">
      <c r="C560" s="198"/>
      <c r="F560" s="198"/>
      <c r="G560" s="273"/>
      <c r="H560" s="213"/>
      <c r="I560" s="213"/>
      <c r="J560" s="213"/>
      <c r="K560" s="213"/>
      <c r="T560" s="198"/>
    </row>
    <row r="561" spans="3:20" s="176" customFormat="1" ht="16.5">
      <c r="C561" s="198"/>
      <c r="F561" s="198"/>
      <c r="G561" s="273"/>
      <c r="H561" s="213"/>
      <c r="I561" s="213"/>
      <c r="J561" s="213"/>
      <c r="K561" s="213"/>
      <c r="T561" s="198"/>
    </row>
    <row r="562" spans="3:20" s="176" customFormat="1" ht="16.5">
      <c r="C562" s="198"/>
      <c r="F562" s="198"/>
      <c r="G562" s="273"/>
      <c r="H562" s="213"/>
      <c r="I562" s="213"/>
      <c r="J562" s="213"/>
      <c r="K562" s="213"/>
      <c r="T562" s="198"/>
    </row>
    <row r="563" spans="3:20" s="176" customFormat="1" ht="16.5">
      <c r="C563" s="198"/>
      <c r="F563" s="198"/>
      <c r="G563" s="273"/>
      <c r="H563" s="213"/>
      <c r="I563" s="213"/>
      <c r="J563" s="213"/>
      <c r="K563" s="213"/>
      <c r="T563" s="198"/>
    </row>
    <row r="564" spans="3:20" s="176" customFormat="1" ht="16.5">
      <c r="C564" s="198"/>
      <c r="F564" s="198"/>
      <c r="G564" s="273"/>
      <c r="H564" s="213"/>
      <c r="I564" s="213"/>
      <c r="J564" s="213"/>
      <c r="K564" s="213"/>
      <c r="T564" s="198"/>
    </row>
    <row r="565" spans="3:20" s="176" customFormat="1" ht="16.5">
      <c r="C565" s="198"/>
      <c r="F565" s="198"/>
      <c r="G565" s="273"/>
      <c r="H565" s="213"/>
      <c r="I565" s="213"/>
      <c r="J565" s="213"/>
      <c r="K565" s="213"/>
      <c r="T565" s="198"/>
    </row>
    <row r="566" spans="3:20" s="176" customFormat="1" ht="16.5">
      <c r="C566" s="198"/>
      <c r="F566" s="198"/>
      <c r="G566" s="273"/>
      <c r="H566" s="213"/>
      <c r="I566" s="213"/>
      <c r="J566" s="213"/>
      <c r="K566" s="213"/>
      <c r="T566" s="198"/>
    </row>
    <row r="567" spans="3:20" s="176" customFormat="1" ht="16.5">
      <c r="C567" s="198"/>
      <c r="F567" s="198"/>
      <c r="G567" s="273"/>
      <c r="H567" s="213"/>
      <c r="I567" s="213"/>
      <c r="J567" s="213"/>
      <c r="K567" s="213"/>
      <c r="T567" s="198"/>
    </row>
    <row r="568" spans="3:20" s="176" customFormat="1" ht="16.5">
      <c r="C568" s="198"/>
      <c r="F568" s="198"/>
      <c r="G568" s="273"/>
      <c r="H568" s="213"/>
      <c r="I568" s="213"/>
      <c r="J568" s="213"/>
      <c r="K568" s="213"/>
      <c r="T568" s="198"/>
    </row>
    <row r="569" spans="3:20" s="176" customFormat="1" ht="16.5">
      <c r="C569" s="198"/>
      <c r="F569" s="198"/>
      <c r="G569" s="273"/>
      <c r="H569" s="213"/>
      <c r="I569" s="213"/>
      <c r="J569" s="213"/>
      <c r="K569" s="213"/>
      <c r="T569" s="198"/>
    </row>
    <row r="570" spans="3:20" s="176" customFormat="1" ht="16.5">
      <c r="C570" s="198"/>
      <c r="F570" s="198"/>
      <c r="G570" s="273"/>
      <c r="H570" s="213"/>
      <c r="I570" s="213"/>
      <c r="J570" s="213"/>
      <c r="K570" s="213"/>
      <c r="T570" s="198"/>
    </row>
    <row r="571" spans="3:20" s="176" customFormat="1" ht="16.5">
      <c r="C571" s="198"/>
      <c r="F571" s="198"/>
      <c r="G571" s="273"/>
      <c r="H571" s="213"/>
      <c r="I571" s="213"/>
      <c r="J571" s="213"/>
      <c r="K571" s="213"/>
      <c r="T571" s="198"/>
    </row>
    <row r="572" spans="3:20" s="176" customFormat="1" ht="16.5">
      <c r="C572" s="198"/>
      <c r="F572" s="198"/>
      <c r="G572" s="273"/>
      <c r="H572" s="213"/>
      <c r="I572" s="213"/>
      <c r="J572" s="213"/>
      <c r="K572" s="213"/>
      <c r="T572" s="198"/>
    </row>
    <row r="573" spans="3:20" s="176" customFormat="1" ht="16.5">
      <c r="C573" s="198"/>
      <c r="F573" s="198"/>
      <c r="G573" s="273"/>
      <c r="H573" s="213"/>
      <c r="I573" s="213"/>
      <c r="J573" s="213"/>
      <c r="K573" s="213"/>
      <c r="T573" s="198"/>
    </row>
    <row r="574" spans="3:20" s="176" customFormat="1" ht="16.5">
      <c r="C574" s="198"/>
      <c r="F574" s="198"/>
      <c r="G574" s="273"/>
      <c r="H574" s="213"/>
      <c r="I574" s="213"/>
      <c r="J574" s="213"/>
      <c r="K574" s="213"/>
      <c r="T574" s="198"/>
    </row>
    <row r="575" spans="3:20" s="176" customFormat="1" ht="16.5">
      <c r="C575" s="198"/>
      <c r="F575" s="198"/>
      <c r="G575" s="273"/>
      <c r="H575" s="213"/>
      <c r="I575" s="213"/>
      <c r="J575" s="213"/>
      <c r="K575" s="213"/>
      <c r="T575" s="198"/>
    </row>
    <row r="576" spans="3:20" s="176" customFormat="1" ht="16.5">
      <c r="C576" s="198"/>
      <c r="F576" s="198"/>
      <c r="G576" s="273"/>
      <c r="H576" s="213"/>
      <c r="I576" s="213"/>
      <c r="J576" s="213"/>
      <c r="K576" s="213"/>
      <c r="T576" s="198"/>
    </row>
    <row r="577" spans="3:20" s="176" customFormat="1" ht="16.5">
      <c r="C577" s="198"/>
      <c r="F577" s="198"/>
      <c r="G577" s="273"/>
      <c r="H577" s="213"/>
      <c r="I577" s="213"/>
      <c r="J577" s="213"/>
      <c r="K577" s="213"/>
      <c r="T577" s="198"/>
    </row>
    <row r="578" spans="3:20" s="176" customFormat="1" ht="16.5">
      <c r="C578" s="198"/>
      <c r="F578" s="198"/>
      <c r="G578" s="273"/>
      <c r="H578" s="213"/>
      <c r="I578" s="213"/>
      <c r="J578" s="213"/>
      <c r="K578" s="213"/>
      <c r="T578" s="198"/>
    </row>
    <row r="579" spans="3:20" s="176" customFormat="1" ht="16.5">
      <c r="C579" s="198"/>
      <c r="F579" s="198"/>
      <c r="G579" s="273"/>
      <c r="H579" s="213"/>
      <c r="I579" s="213"/>
      <c r="J579" s="213"/>
      <c r="K579" s="213"/>
      <c r="T579" s="198"/>
    </row>
    <row r="580" spans="3:20" s="176" customFormat="1" ht="16.5">
      <c r="C580" s="198"/>
      <c r="F580" s="198"/>
      <c r="G580" s="273"/>
      <c r="H580" s="213"/>
      <c r="I580" s="213"/>
      <c r="J580" s="213"/>
      <c r="K580" s="213"/>
      <c r="T580" s="198"/>
    </row>
    <row r="581" spans="3:20" s="176" customFormat="1" ht="16.5">
      <c r="C581" s="198"/>
      <c r="F581" s="198"/>
      <c r="G581" s="273"/>
      <c r="H581" s="213"/>
      <c r="I581" s="213"/>
      <c r="J581" s="213"/>
      <c r="K581" s="213"/>
      <c r="T581" s="198"/>
    </row>
    <row r="582" spans="3:20" s="176" customFormat="1" ht="16.5">
      <c r="C582" s="198"/>
      <c r="F582" s="198"/>
      <c r="G582" s="273"/>
      <c r="H582" s="213"/>
      <c r="I582" s="213"/>
      <c r="J582" s="213"/>
      <c r="K582" s="213"/>
      <c r="T582" s="198"/>
    </row>
    <row r="583" spans="3:20" s="176" customFormat="1" ht="16.5">
      <c r="C583" s="198"/>
      <c r="F583" s="198"/>
      <c r="G583" s="273"/>
      <c r="H583" s="213"/>
      <c r="I583" s="213"/>
      <c r="J583" s="213"/>
      <c r="K583" s="213"/>
      <c r="T583" s="198"/>
    </row>
    <row r="584" spans="3:20" s="176" customFormat="1" ht="16.5">
      <c r="C584" s="198"/>
      <c r="F584" s="198"/>
      <c r="G584" s="273"/>
      <c r="H584" s="213"/>
      <c r="I584" s="213"/>
      <c r="J584" s="213"/>
      <c r="K584" s="213"/>
      <c r="T584" s="198"/>
    </row>
    <row r="585" spans="3:20" s="176" customFormat="1" ht="16.5">
      <c r="C585" s="198"/>
      <c r="F585" s="198"/>
      <c r="G585" s="273"/>
      <c r="H585" s="213"/>
      <c r="I585" s="213"/>
      <c r="J585" s="213"/>
      <c r="K585" s="213"/>
      <c r="T585" s="198"/>
    </row>
    <row r="586" spans="3:20" s="176" customFormat="1" ht="16.5">
      <c r="C586" s="198"/>
      <c r="F586" s="198"/>
      <c r="G586" s="273"/>
      <c r="H586" s="213"/>
      <c r="I586" s="213"/>
      <c r="J586" s="213"/>
      <c r="K586" s="213"/>
      <c r="T586" s="198"/>
    </row>
    <row r="587" spans="3:20" s="176" customFormat="1" ht="16.5">
      <c r="C587" s="198"/>
      <c r="F587" s="198"/>
      <c r="G587" s="273"/>
      <c r="H587" s="213"/>
      <c r="I587" s="213"/>
      <c r="J587" s="213"/>
      <c r="K587" s="213"/>
      <c r="T587" s="198"/>
    </row>
    <row r="588" spans="3:20" s="176" customFormat="1" ht="16.5">
      <c r="C588" s="198"/>
      <c r="F588" s="198"/>
      <c r="G588" s="273"/>
      <c r="H588" s="213"/>
      <c r="I588" s="213"/>
      <c r="J588" s="213"/>
      <c r="K588" s="213"/>
      <c r="T588" s="198"/>
    </row>
    <row r="589" spans="3:20" s="176" customFormat="1" ht="16.5">
      <c r="C589" s="198"/>
      <c r="F589" s="198"/>
      <c r="G589" s="273"/>
      <c r="H589" s="213"/>
      <c r="I589" s="213"/>
      <c r="J589" s="213"/>
      <c r="K589" s="213"/>
      <c r="T589" s="198"/>
    </row>
    <row r="590" spans="3:20" s="176" customFormat="1" ht="16.5">
      <c r="C590" s="198"/>
      <c r="F590" s="198"/>
      <c r="G590" s="273"/>
      <c r="H590" s="213"/>
      <c r="I590" s="213"/>
      <c r="J590" s="213"/>
      <c r="K590" s="213"/>
      <c r="T590" s="198"/>
    </row>
    <row r="591" spans="3:20" s="176" customFormat="1" ht="16.5">
      <c r="C591" s="198"/>
      <c r="F591" s="198"/>
      <c r="G591" s="273"/>
      <c r="H591" s="213"/>
      <c r="I591" s="213"/>
      <c r="J591" s="213"/>
      <c r="K591" s="213"/>
      <c r="T591" s="198"/>
    </row>
    <row r="592" spans="3:20" s="176" customFormat="1" ht="16.5">
      <c r="C592" s="198"/>
      <c r="F592" s="198"/>
      <c r="G592" s="273"/>
      <c r="H592" s="213"/>
      <c r="I592" s="213"/>
      <c r="J592" s="213"/>
      <c r="K592" s="213"/>
      <c r="T592" s="198"/>
    </row>
    <row r="593" spans="3:20" s="176" customFormat="1" ht="16.5">
      <c r="C593" s="198"/>
      <c r="F593" s="198"/>
      <c r="G593" s="273"/>
      <c r="H593" s="213"/>
      <c r="I593" s="213"/>
      <c r="J593" s="213"/>
      <c r="K593" s="213"/>
      <c r="T593" s="198"/>
    </row>
    <row r="594" spans="3:20" s="176" customFormat="1" ht="16.5">
      <c r="C594" s="198"/>
      <c r="F594" s="198"/>
      <c r="G594" s="273"/>
      <c r="H594" s="213"/>
      <c r="I594" s="213"/>
      <c r="J594" s="213"/>
      <c r="K594" s="213"/>
      <c r="T594" s="198"/>
    </row>
    <row r="595" spans="3:20" s="176" customFormat="1" ht="16.5">
      <c r="C595" s="198"/>
      <c r="F595" s="198"/>
      <c r="G595" s="273"/>
      <c r="H595" s="213"/>
      <c r="I595" s="213"/>
      <c r="J595" s="213"/>
      <c r="K595" s="213"/>
      <c r="T595" s="198"/>
    </row>
    <row r="596" spans="3:20" s="176" customFormat="1" ht="16.5">
      <c r="C596" s="198"/>
      <c r="F596" s="198"/>
      <c r="G596" s="273"/>
      <c r="H596" s="213"/>
      <c r="I596" s="213"/>
      <c r="J596" s="213"/>
      <c r="K596" s="213"/>
      <c r="T596" s="198"/>
    </row>
    <row r="597" spans="3:20" s="176" customFormat="1" ht="16.5">
      <c r="C597" s="198"/>
      <c r="F597" s="198"/>
      <c r="G597" s="273"/>
      <c r="H597" s="213"/>
      <c r="I597" s="213"/>
      <c r="J597" s="213"/>
      <c r="K597" s="213"/>
      <c r="T597" s="198"/>
    </row>
    <row r="598" spans="3:20" s="176" customFormat="1" ht="16.5">
      <c r="C598" s="198"/>
      <c r="F598" s="198"/>
      <c r="G598" s="273"/>
      <c r="H598" s="213"/>
      <c r="I598" s="213"/>
      <c r="J598" s="213"/>
      <c r="K598" s="213"/>
      <c r="T598" s="198"/>
    </row>
    <row r="599" spans="3:20" s="176" customFormat="1" ht="16.5">
      <c r="C599" s="198"/>
      <c r="F599" s="198"/>
      <c r="G599" s="273"/>
      <c r="H599" s="213"/>
      <c r="I599" s="213"/>
      <c r="J599" s="213"/>
      <c r="K599" s="213"/>
      <c r="T599" s="198"/>
    </row>
    <row r="600" spans="3:20" s="176" customFormat="1" ht="16.5">
      <c r="C600" s="198"/>
      <c r="F600" s="198"/>
      <c r="G600" s="273"/>
      <c r="H600" s="213"/>
      <c r="I600" s="213"/>
      <c r="J600" s="213"/>
      <c r="K600" s="213"/>
      <c r="T600" s="198"/>
    </row>
    <row r="601" spans="3:20" s="176" customFormat="1" ht="16.5">
      <c r="C601" s="198"/>
      <c r="F601" s="198"/>
      <c r="G601" s="273"/>
      <c r="H601" s="213"/>
      <c r="I601" s="213"/>
      <c r="J601" s="213"/>
      <c r="K601" s="213"/>
      <c r="T601" s="198"/>
    </row>
    <row r="602" spans="3:20" s="176" customFormat="1" ht="16.5">
      <c r="C602" s="198"/>
      <c r="F602" s="198"/>
      <c r="G602" s="273"/>
      <c r="H602" s="213"/>
      <c r="I602" s="213"/>
      <c r="J602" s="213"/>
      <c r="K602" s="213"/>
      <c r="T602" s="198"/>
    </row>
    <row r="603" spans="3:20" s="176" customFormat="1" ht="16.5">
      <c r="C603" s="198"/>
      <c r="F603" s="198"/>
      <c r="G603" s="273"/>
      <c r="H603" s="213"/>
      <c r="I603" s="213"/>
      <c r="J603" s="213"/>
      <c r="K603" s="213"/>
      <c r="T603" s="198"/>
    </row>
    <row r="604" spans="3:20" s="176" customFormat="1" ht="16.5">
      <c r="C604" s="198"/>
      <c r="F604" s="198"/>
      <c r="G604" s="273"/>
      <c r="H604" s="213"/>
      <c r="I604" s="213"/>
      <c r="J604" s="213"/>
      <c r="K604" s="213"/>
      <c r="T604" s="198"/>
    </row>
    <row r="605" spans="3:20" s="176" customFormat="1" ht="16.5">
      <c r="C605" s="198"/>
      <c r="F605" s="198"/>
      <c r="G605" s="273"/>
      <c r="H605" s="213"/>
      <c r="I605" s="213"/>
      <c r="J605" s="213"/>
      <c r="K605" s="213"/>
      <c r="T605" s="198"/>
    </row>
    <row r="606" spans="3:20" s="176" customFormat="1" ht="16.5">
      <c r="C606" s="198"/>
      <c r="F606" s="198"/>
      <c r="G606" s="273"/>
      <c r="H606" s="213"/>
      <c r="I606" s="213"/>
      <c r="J606" s="213"/>
      <c r="K606" s="213"/>
      <c r="T606" s="198"/>
    </row>
    <row r="607" spans="3:20" s="176" customFormat="1" ht="16.5">
      <c r="C607" s="198"/>
      <c r="F607" s="198"/>
      <c r="G607" s="273"/>
      <c r="H607" s="213"/>
      <c r="I607" s="213"/>
      <c r="J607" s="213"/>
      <c r="K607" s="213"/>
      <c r="T607" s="198"/>
    </row>
    <row r="608" spans="3:20" s="176" customFormat="1" ht="16.5">
      <c r="C608" s="198"/>
      <c r="F608" s="198"/>
      <c r="G608" s="273"/>
      <c r="H608" s="213">
        <f>144+2+52+7</f>
        <v>205</v>
      </c>
      <c r="I608" s="213"/>
      <c r="J608" s="213"/>
      <c r="K608" s="213"/>
      <c r="T608" s="198"/>
    </row>
    <row r="609" spans="2:33" ht="16.5">
      <c r="B609" s="176"/>
      <c r="C609" s="198"/>
      <c r="D609" s="176"/>
      <c r="E609" s="176"/>
      <c r="F609" s="198"/>
      <c r="G609" s="273"/>
      <c r="H609" s="213"/>
      <c r="I609" s="213"/>
      <c r="J609" s="213"/>
      <c r="K609" s="213"/>
      <c r="L609" s="176"/>
      <c r="M609" s="176"/>
      <c r="N609" s="176"/>
      <c r="O609" s="176"/>
      <c r="P609" s="176"/>
      <c r="Q609" s="176"/>
      <c r="R609" s="176"/>
      <c r="S609" s="176"/>
      <c r="T609" s="198"/>
      <c r="U609" s="176"/>
      <c r="V609" s="176"/>
      <c r="W609" s="176"/>
      <c r="X609" s="176"/>
      <c r="Y609" s="176"/>
      <c r="Z609" s="176"/>
      <c r="AA609" s="176"/>
      <c r="AB609" s="176"/>
      <c r="AC609" s="176"/>
      <c r="AD609" s="176"/>
      <c r="AE609" s="176"/>
      <c r="AF609" s="176"/>
      <c r="AG609" s="176"/>
    </row>
    <row r="610" spans="2:33" ht="16.5">
      <c r="B610" s="176"/>
      <c r="C610" s="198"/>
      <c r="D610" s="176"/>
      <c r="E610" s="176"/>
      <c r="F610" s="198"/>
      <c r="G610" s="273"/>
      <c r="H610" s="213"/>
      <c r="I610" s="213"/>
      <c r="J610" s="213"/>
      <c r="K610" s="213"/>
      <c r="L610" s="176"/>
      <c r="M610" s="176"/>
      <c r="N610" s="176"/>
      <c r="O610" s="176"/>
      <c r="P610" s="176"/>
      <c r="Q610" s="176"/>
      <c r="R610" s="176"/>
      <c r="S610" s="176"/>
      <c r="T610" s="198"/>
      <c r="U610" s="176"/>
      <c r="V610" s="176"/>
      <c r="W610" s="176"/>
      <c r="X610" s="176"/>
      <c r="Y610" s="176"/>
      <c r="Z610" s="176"/>
      <c r="AA610" s="176"/>
      <c r="AB610" s="176"/>
      <c r="AC610" s="176"/>
      <c r="AD610" s="176"/>
      <c r="AE610" s="176"/>
      <c r="AF610" s="176"/>
      <c r="AG610" s="176"/>
    </row>
    <row r="611" spans="2:33" ht="16.5">
      <c r="B611" s="176"/>
      <c r="C611" s="198"/>
      <c r="D611" s="176"/>
      <c r="E611" s="176"/>
      <c r="F611" s="198"/>
      <c r="G611" s="273"/>
      <c r="H611" s="213"/>
      <c r="I611" s="213"/>
      <c r="J611" s="213"/>
      <c r="K611" s="213"/>
      <c r="L611" s="176"/>
      <c r="M611" s="176"/>
      <c r="N611" s="176"/>
      <c r="O611" s="176"/>
      <c r="P611" s="176"/>
      <c r="Q611" s="176"/>
      <c r="R611" s="176"/>
      <c r="S611" s="176"/>
      <c r="T611" s="198"/>
      <c r="U611" s="176"/>
      <c r="V611" s="176"/>
      <c r="W611" s="176"/>
      <c r="X611" s="176"/>
      <c r="Y611" s="176"/>
      <c r="Z611" s="176"/>
      <c r="AA611" s="176"/>
      <c r="AB611" s="176"/>
      <c r="AC611" s="176"/>
      <c r="AD611" s="176"/>
      <c r="AE611" s="176"/>
      <c r="AF611" s="176"/>
      <c r="AG611" s="176"/>
    </row>
    <row r="612" spans="2:33" ht="16.5">
      <c r="B612" s="176"/>
      <c r="C612" s="198"/>
      <c r="D612" s="176"/>
      <c r="E612" s="176"/>
      <c r="F612" s="198"/>
      <c r="G612" s="273"/>
      <c r="H612" s="213"/>
      <c r="I612" s="213"/>
      <c r="J612" s="213"/>
      <c r="K612" s="213"/>
      <c r="L612" s="176"/>
      <c r="M612" s="176"/>
      <c r="N612" s="176"/>
      <c r="O612" s="176"/>
      <c r="P612" s="176"/>
      <c r="Q612" s="176"/>
      <c r="R612" s="176"/>
      <c r="S612" s="176"/>
      <c r="T612" s="198"/>
      <c r="U612" s="176"/>
      <c r="V612" s="176"/>
      <c r="W612" s="176"/>
      <c r="X612" s="176"/>
      <c r="Y612" s="176"/>
      <c r="Z612" s="176"/>
      <c r="AA612" s="176"/>
      <c r="AB612" s="176"/>
      <c r="AC612" s="176"/>
      <c r="AD612" s="176"/>
      <c r="AE612" s="176"/>
      <c r="AF612" s="176"/>
      <c r="AG612" s="176"/>
    </row>
    <row r="613" spans="2:33" ht="16.5">
      <c r="B613" s="176"/>
      <c r="C613" s="198"/>
      <c r="D613" s="176"/>
      <c r="E613" s="176"/>
      <c r="F613" s="198"/>
      <c r="G613" s="273"/>
      <c r="H613" s="213"/>
      <c r="I613" s="213"/>
      <c r="J613" s="213"/>
      <c r="K613" s="213"/>
      <c r="L613" s="176"/>
      <c r="M613" s="176"/>
      <c r="N613" s="176"/>
      <c r="O613" s="176"/>
      <c r="P613" s="176"/>
      <c r="Q613" s="176"/>
      <c r="R613" s="176"/>
      <c r="S613" s="176"/>
      <c r="T613" s="198"/>
      <c r="U613" s="176"/>
      <c r="V613" s="176"/>
      <c r="W613" s="176"/>
      <c r="X613" s="176"/>
      <c r="Y613" s="176"/>
      <c r="Z613" s="176"/>
      <c r="AA613" s="176"/>
      <c r="AB613" s="176"/>
      <c r="AC613" s="176"/>
      <c r="AD613" s="176"/>
      <c r="AE613" s="176"/>
      <c r="AF613" s="176"/>
      <c r="AG613" s="176"/>
    </row>
    <row r="614" spans="2:33" ht="16.5">
      <c r="B614" s="176"/>
      <c r="C614" s="198"/>
      <c r="D614" s="176"/>
      <c r="E614" s="176"/>
      <c r="F614" s="198"/>
      <c r="G614" s="273"/>
      <c r="H614" s="213"/>
      <c r="I614" s="213"/>
      <c r="J614" s="213"/>
      <c r="K614" s="213"/>
      <c r="L614" s="176"/>
      <c r="M614" s="176"/>
      <c r="N614" s="176"/>
      <c r="O614" s="176"/>
      <c r="P614" s="176"/>
      <c r="Q614" s="176"/>
      <c r="R614" s="176"/>
      <c r="S614" s="176"/>
      <c r="T614" s="198"/>
      <c r="U614" s="176"/>
      <c r="V614" s="176"/>
      <c r="W614" s="176"/>
      <c r="X614" s="176"/>
      <c r="Y614" s="176"/>
      <c r="Z614" s="176"/>
      <c r="AA614" s="176"/>
      <c r="AB614" s="176"/>
      <c r="AC614" s="176"/>
      <c r="AD614" s="176"/>
      <c r="AE614" s="176"/>
      <c r="AF614" s="176"/>
      <c r="AG614" s="176"/>
    </row>
    <row r="615" spans="2:33" ht="16.5">
      <c r="B615" s="176"/>
      <c r="C615" s="198"/>
      <c r="D615" s="176"/>
      <c r="E615" s="176"/>
      <c r="F615" s="198"/>
      <c r="G615" s="273"/>
      <c r="H615" s="213"/>
      <c r="I615" s="213"/>
      <c r="J615" s="213"/>
      <c r="K615" s="213"/>
      <c r="L615" s="176"/>
      <c r="M615" s="176"/>
      <c r="N615" s="176"/>
      <c r="O615" s="176"/>
      <c r="P615" s="176"/>
      <c r="Q615" s="176"/>
      <c r="R615" s="176"/>
      <c r="S615" s="176"/>
      <c r="T615" s="198"/>
      <c r="U615" s="176"/>
      <c r="V615" s="176"/>
      <c r="W615" s="176"/>
      <c r="X615" s="176"/>
      <c r="Y615" s="176"/>
      <c r="Z615" s="176"/>
      <c r="AA615" s="176"/>
      <c r="AB615" s="176"/>
      <c r="AC615" s="176"/>
      <c r="AD615" s="176"/>
      <c r="AE615" s="176"/>
      <c r="AF615" s="176"/>
    </row>
    <row r="616" spans="2:33" ht="16.5">
      <c r="B616" s="176"/>
      <c r="C616" s="198"/>
      <c r="D616" s="176"/>
      <c r="E616" s="176"/>
      <c r="F616" s="176"/>
      <c r="G616" s="273"/>
      <c r="H616" s="213"/>
      <c r="I616" s="213"/>
      <c r="J616" s="213"/>
      <c r="K616" s="213"/>
      <c r="L616" s="176"/>
      <c r="M616" s="176"/>
      <c r="N616" s="176"/>
      <c r="O616" s="176"/>
      <c r="P616" s="176"/>
      <c r="Q616" s="176"/>
      <c r="R616" s="176"/>
      <c r="S616" s="176"/>
      <c r="T616" s="198"/>
      <c r="U616" s="176"/>
      <c r="V616" s="176"/>
      <c r="W616" s="176"/>
      <c r="X616" s="176"/>
      <c r="Y616" s="176"/>
      <c r="Z616" s="176"/>
      <c r="AA616" s="176"/>
      <c r="AB616" s="176"/>
      <c r="AC616" s="176"/>
      <c r="AD616" s="176"/>
      <c r="AE616" s="176"/>
      <c r="AF616" s="176"/>
      <c r="AG616" s="176"/>
    </row>
    <row r="617" spans="2:33" ht="16.5">
      <c r="B617" s="176"/>
      <c r="C617" s="198"/>
      <c r="D617" s="176"/>
      <c r="E617" s="176"/>
      <c r="F617" s="176"/>
      <c r="G617" s="273"/>
      <c r="H617" s="213"/>
      <c r="I617" s="213"/>
      <c r="J617" s="213"/>
      <c r="K617" s="213"/>
      <c r="L617" s="176"/>
      <c r="M617" s="176"/>
      <c r="N617" s="176"/>
      <c r="O617" s="176"/>
      <c r="P617" s="176"/>
      <c r="Q617" s="176"/>
      <c r="R617" s="176"/>
      <c r="S617" s="176"/>
      <c r="T617" s="198"/>
      <c r="U617" s="176"/>
      <c r="V617" s="176"/>
      <c r="W617" s="176"/>
      <c r="X617" s="176"/>
      <c r="Y617" s="176"/>
      <c r="Z617" s="176"/>
      <c r="AA617" s="176"/>
      <c r="AB617" s="176"/>
      <c r="AC617" s="176"/>
      <c r="AD617" s="176"/>
      <c r="AE617" s="176"/>
      <c r="AF617" s="176"/>
      <c r="AG617" s="176"/>
    </row>
    <row r="618" spans="2:33" ht="16.5">
      <c r="B618" s="176"/>
      <c r="C618" s="198"/>
      <c r="D618" s="176"/>
      <c r="E618" s="176"/>
      <c r="F618" s="176"/>
      <c r="G618" s="273"/>
      <c r="H618" s="213"/>
      <c r="I618" s="213"/>
      <c r="J618" s="213"/>
      <c r="K618" s="213"/>
      <c r="L618" s="176"/>
      <c r="M618" s="176"/>
      <c r="N618" s="176"/>
      <c r="O618" s="176"/>
      <c r="P618" s="176"/>
      <c r="Q618" s="176"/>
      <c r="R618" s="176"/>
      <c r="S618" s="176"/>
      <c r="T618" s="198"/>
      <c r="U618" s="176"/>
      <c r="V618" s="176"/>
      <c r="W618" s="176"/>
      <c r="X618" s="176"/>
      <c r="Y618" s="176"/>
      <c r="Z618" s="176"/>
      <c r="AA618" s="176"/>
      <c r="AB618" s="176"/>
      <c r="AC618" s="176"/>
      <c r="AD618" s="176"/>
      <c r="AE618" s="176"/>
      <c r="AF618" s="176"/>
      <c r="AG618" s="176"/>
    </row>
    <row r="619" spans="2:33" ht="140.25" customHeight="1">
      <c r="B619" s="176"/>
      <c r="C619" s="198"/>
      <c r="D619" s="176"/>
      <c r="E619" s="176"/>
      <c r="F619" s="176"/>
      <c r="G619" s="273"/>
      <c r="H619" s="213"/>
      <c r="I619" s="213"/>
      <c r="J619" s="213"/>
      <c r="K619" s="213"/>
      <c r="L619" s="176"/>
      <c r="M619" s="176"/>
      <c r="N619" s="176"/>
      <c r="O619" s="176"/>
      <c r="P619" s="176"/>
      <c r="Q619" s="176"/>
      <c r="R619" s="176"/>
      <c r="S619" s="176"/>
      <c r="T619" s="198"/>
      <c r="U619" s="176"/>
      <c r="V619" s="176"/>
      <c r="W619" s="176"/>
      <c r="X619" s="176"/>
      <c r="Y619" s="176"/>
      <c r="Z619" s="176"/>
      <c r="AA619" s="176"/>
      <c r="AB619" s="176"/>
      <c r="AC619" s="176"/>
      <c r="AD619" s="176"/>
      <c r="AE619" s="176"/>
      <c r="AF619" s="176"/>
      <c r="AG619" s="176"/>
    </row>
    <row r="620" spans="2:33" ht="140.25" customHeight="1">
      <c r="B620" s="176"/>
      <c r="C620" s="198"/>
      <c r="D620" s="176"/>
      <c r="E620" s="176"/>
      <c r="F620" s="176"/>
      <c r="G620" s="273"/>
      <c r="H620" s="213"/>
      <c r="I620" s="213"/>
      <c r="J620" s="213"/>
      <c r="K620" s="213"/>
      <c r="L620" s="176"/>
      <c r="M620" s="176"/>
      <c r="N620" s="176"/>
      <c r="O620" s="176"/>
      <c r="P620" s="176"/>
      <c r="Q620" s="176"/>
      <c r="R620" s="176"/>
      <c r="S620" s="176"/>
      <c r="T620" s="198"/>
      <c r="U620" s="176"/>
      <c r="V620" s="176"/>
      <c r="W620" s="176"/>
      <c r="X620" s="176"/>
      <c r="Y620" s="176"/>
      <c r="Z620" s="176"/>
      <c r="AA620" s="176"/>
      <c r="AB620" s="176"/>
      <c r="AC620" s="176"/>
      <c r="AD620" s="176"/>
      <c r="AE620" s="176"/>
      <c r="AF620" s="176"/>
      <c r="AG620" s="176"/>
    </row>
    <row r="621" spans="2:33" ht="140.25" customHeight="1">
      <c r="B621" s="176"/>
      <c r="C621" s="198"/>
      <c r="D621" s="176"/>
      <c r="E621" s="176"/>
      <c r="F621" s="176"/>
      <c r="G621" s="273"/>
      <c r="H621" s="213"/>
      <c r="I621" s="213"/>
      <c r="J621" s="213"/>
      <c r="K621" s="213"/>
      <c r="L621" s="176"/>
      <c r="M621" s="176"/>
      <c r="N621" s="176"/>
      <c r="O621" s="176"/>
      <c r="P621" s="176"/>
      <c r="Q621" s="176"/>
      <c r="R621" s="176"/>
      <c r="S621" s="176"/>
      <c r="T621" s="198"/>
      <c r="U621" s="176"/>
      <c r="V621" s="176"/>
      <c r="W621" s="176"/>
      <c r="X621" s="176"/>
      <c r="Y621" s="176"/>
      <c r="Z621" s="176"/>
      <c r="AA621" s="176"/>
      <c r="AB621" s="176"/>
      <c r="AC621" s="176"/>
      <c r="AD621" s="176"/>
      <c r="AE621" s="176"/>
      <c r="AF621" s="176"/>
      <c r="AG621" s="176"/>
    </row>
    <row r="622" spans="2:33" ht="140.25" customHeight="1">
      <c r="B622" s="176"/>
      <c r="C622" s="198"/>
      <c r="D622" s="176"/>
      <c r="E622" s="176"/>
      <c r="F622" s="176"/>
      <c r="G622" s="273"/>
      <c r="H622" s="213"/>
      <c r="I622" s="213"/>
      <c r="J622" s="213"/>
      <c r="K622" s="213"/>
      <c r="L622" s="176"/>
      <c r="M622" s="176"/>
      <c r="N622" s="176"/>
      <c r="O622" s="176"/>
      <c r="P622" s="176"/>
      <c r="Q622" s="176"/>
      <c r="R622" s="176"/>
      <c r="S622" s="176"/>
      <c r="T622" s="198"/>
      <c r="U622" s="176"/>
      <c r="V622" s="176"/>
      <c r="W622" s="176"/>
      <c r="X622" s="176"/>
      <c r="Y622" s="176"/>
      <c r="Z622" s="176"/>
      <c r="AA622" s="176"/>
      <c r="AB622" s="176"/>
      <c r="AC622" s="176"/>
      <c r="AD622" s="176"/>
      <c r="AE622" s="176"/>
      <c r="AF622" s="176"/>
      <c r="AG622" s="176"/>
    </row>
    <row r="623" spans="2:33" ht="140.25" customHeight="1">
      <c r="B623" s="176"/>
      <c r="C623" s="198"/>
      <c r="D623" s="176"/>
      <c r="E623" s="176"/>
      <c r="F623" s="176"/>
      <c r="G623" s="273"/>
      <c r="H623" s="213"/>
      <c r="I623" s="213"/>
      <c r="J623" s="213"/>
      <c r="K623" s="213"/>
      <c r="L623" s="176"/>
      <c r="M623" s="176"/>
      <c r="N623" s="176"/>
      <c r="O623" s="176"/>
      <c r="P623" s="176"/>
      <c r="Q623" s="176"/>
      <c r="R623" s="176"/>
      <c r="S623" s="176"/>
      <c r="T623" s="198"/>
      <c r="U623" s="176"/>
      <c r="V623" s="176"/>
      <c r="W623" s="176"/>
      <c r="X623" s="176"/>
      <c r="Y623" s="176"/>
      <c r="Z623" s="176"/>
      <c r="AA623" s="176"/>
      <c r="AB623" s="176"/>
      <c r="AC623" s="176"/>
      <c r="AD623" s="176"/>
      <c r="AE623" s="176"/>
      <c r="AF623" s="176"/>
      <c r="AG623" s="176"/>
    </row>
    <row r="624" spans="2:33" ht="140.25" customHeight="1">
      <c r="B624" s="176"/>
      <c r="C624" s="198"/>
      <c r="D624" s="176"/>
      <c r="E624" s="176"/>
      <c r="F624" s="176"/>
      <c r="G624" s="273"/>
      <c r="H624" s="213"/>
      <c r="I624" s="213"/>
      <c r="J624" s="213"/>
      <c r="K624" s="213"/>
      <c r="L624" s="176"/>
      <c r="M624" s="176"/>
      <c r="N624" s="176"/>
      <c r="O624" s="176"/>
      <c r="P624" s="176"/>
      <c r="Q624" s="176"/>
      <c r="R624" s="176"/>
      <c r="S624" s="176"/>
      <c r="T624" s="198"/>
      <c r="U624" s="176"/>
      <c r="V624" s="176"/>
      <c r="W624" s="176"/>
      <c r="X624" s="176"/>
      <c r="Y624" s="176"/>
      <c r="Z624" s="176"/>
      <c r="AA624" s="176"/>
      <c r="AB624" s="176"/>
      <c r="AC624" s="176"/>
      <c r="AD624" s="176"/>
      <c r="AE624" s="176"/>
      <c r="AF624" s="176"/>
      <c r="AG624" s="176"/>
    </row>
    <row r="625" spans="3:20" s="176" customFormat="1" ht="140.25" customHeight="1">
      <c r="C625" s="198"/>
      <c r="G625" s="273"/>
      <c r="H625" s="213"/>
      <c r="I625" s="213"/>
      <c r="J625" s="213"/>
      <c r="K625" s="213"/>
      <c r="T625" s="198"/>
    </row>
    <row r="626" spans="3:20" s="176" customFormat="1" ht="140.25" customHeight="1">
      <c r="C626" s="198"/>
      <c r="G626" s="273"/>
      <c r="H626" s="213"/>
      <c r="I626" s="213"/>
      <c r="J626" s="213"/>
      <c r="K626" s="213"/>
      <c r="T626" s="198"/>
    </row>
    <row r="627" spans="3:20" s="176" customFormat="1" ht="140.25" customHeight="1">
      <c r="C627" s="198"/>
      <c r="G627" s="273"/>
      <c r="H627" s="213"/>
      <c r="I627" s="213"/>
      <c r="J627" s="213"/>
      <c r="K627" s="213"/>
      <c r="T627" s="198"/>
    </row>
    <row r="628" spans="3:20" s="176" customFormat="1" ht="140.25" customHeight="1">
      <c r="C628" s="198"/>
      <c r="G628" s="273"/>
      <c r="H628" s="213"/>
      <c r="I628" s="213"/>
      <c r="J628" s="213"/>
      <c r="K628" s="213"/>
      <c r="T628" s="198"/>
    </row>
    <row r="629" spans="3:20" s="176" customFormat="1" ht="140.25" customHeight="1">
      <c r="C629" s="198"/>
      <c r="G629" s="273"/>
      <c r="H629" s="213"/>
      <c r="I629" s="213"/>
      <c r="J629" s="213"/>
      <c r="K629" s="213"/>
      <c r="T629" s="198"/>
    </row>
    <row r="630" spans="3:20" s="176" customFormat="1" ht="140.25" customHeight="1">
      <c r="C630" s="198"/>
      <c r="G630" s="273"/>
      <c r="H630" s="213"/>
      <c r="I630" s="213"/>
      <c r="J630" s="213"/>
      <c r="K630" s="213"/>
      <c r="T630" s="198"/>
    </row>
    <row r="631" spans="3:20" s="176" customFormat="1" ht="140.25" customHeight="1">
      <c r="C631" s="198"/>
      <c r="G631" s="273"/>
      <c r="H631" s="213"/>
      <c r="I631" s="213"/>
      <c r="J631" s="213"/>
      <c r="K631" s="213"/>
      <c r="T631" s="198"/>
    </row>
    <row r="632" spans="3:20" s="176" customFormat="1" ht="140.25" customHeight="1">
      <c r="C632" s="198"/>
      <c r="G632" s="273"/>
      <c r="H632" s="213"/>
      <c r="I632" s="213"/>
      <c r="J632" s="213"/>
      <c r="K632" s="213"/>
      <c r="T632" s="198"/>
    </row>
    <row r="633" spans="3:20" s="176" customFormat="1" ht="140.25" customHeight="1">
      <c r="C633" s="198"/>
      <c r="G633" s="273"/>
      <c r="H633" s="213"/>
      <c r="I633" s="213"/>
      <c r="J633" s="213"/>
      <c r="K633" s="213"/>
      <c r="T633" s="198"/>
    </row>
    <row r="634" spans="3:20" s="176" customFormat="1" ht="140.25" customHeight="1">
      <c r="C634" s="198"/>
      <c r="G634" s="273"/>
      <c r="H634" s="213"/>
      <c r="I634" s="213"/>
      <c r="J634" s="213"/>
      <c r="K634" s="213"/>
      <c r="T634" s="198"/>
    </row>
  </sheetData>
  <autoFilter ref="A12:CG279">
    <filterColumn colId="1" showButton="0"/>
    <filterColumn colId="2" showButton="0"/>
    <filterColumn colId="3" showButton="0"/>
    <filterColumn colId="4" showButton="0"/>
  </autoFilter>
  <mergeCells count="83">
    <mergeCell ref="C253:C254"/>
    <mergeCell ref="B265:C265"/>
    <mergeCell ref="B278:C278"/>
    <mergeCell ref="U158:U159"/>
    <mergeCell ref="V158:V159"/>
    <mergeCell ref="C168:C169"/>
    <mergeCell ref="C170:C171"/>
    <mergeCell ref="B185:C185"/>
    <mergeCell ref="D185:E185"/>
    <mergeCell ref="G158:G159"/>
    <mergeCell ref="H158:H159"/>
    <mergeCell ref="F158:F159"/>
    <mergeCell ref="C123:C125"/>
    <mergeCell ref="D123:D124"/>
    <mergeCell ref="C142:C143"/>
    <mergeCell ref="C158:C159"/>
    <mergeCell ref="D158:D159"/>
    <mergeCell ref="BN158:BN159"/>
    <mergeCell ref="I158:I159"/>
    <mergeCell ref="J158:J159"/>
    <mergeCell ref="K158:K159"/>
    <mergeCell ref="T158:T159"/>
    <mergeCell ref="BX47:CG47"/>
    <mergeCell ref="C111:C113"/>
    <mergeCell ref="AQ111:AQ113"/>
    <mergeCell ref="C114:C116"/>
    <mergeCell ref="C117:C118"/>
    <mergeCell ref="AN117:AN118"/>
    <mergeCell ref="AV8:AV9"/>
    <mergeCell ref="AG7:AG9"/>
    <mergeCell ref="AH7:AM7"/>
    <mergeCell ref="AT8:AT9"/>
    <mergeCell ref="E7:E9"/>
    <mergeCell ref="AW8:AW9"/>
    <mergeCell ref="AN7:AN9"/>
    <mergeCell ref="AM8:AM9"/>
    <mergeCell ref="B12:C12"/>
    <mergeCell ref="D12:E12"/>
    <mergeCell ref="T8:V8"/>
    <mergeCell ref="AH8:AH9"/>
    <mergeCell ref="AI8:AI9"/>
    <mergeCell ref="W7:W9"/>
    <mergeCell ref="X7:Z7"/>
    <mergeCell ref="AZ7:AZ9"/>
    <mergeCell ref="AO7:AO9"/>
    <mergeCell ref="AY8:AY9"/>
    <mergeCell ref="BE10:BI10"/>
    <mergeCell ref="B11:C11"/>
    <mergeCell ref="AJ8:AJ9"/>
    <mergeCell ref="AK8:AK9"/>
    <mergeCell ref="AL8:AL9"/>
    <mergeCell ref="BB7:BB9"/>
    <mergeCell ref="AU8:AU9"/>
    <mergeCell ref="BN7:BN8"/>
    <mergeCell ref="H8:H9"/>
    <mergeCell ref="I8:I9"/>
    <mergeCell ref="J8:J9"/>
    <mergeCell ref="K8:K9"/>
    <mergeCell ref="L8:M8"/>
    <mergeCell ref="N8:O8"/>
    <mergeCell ref="P8:Q8"/>
    <mergeCell ref="R8:S8"/>
    <mergeCell ref="AP7:AP9"/>
    <mergeCell ref="AX8:AX9"/>
    <mergeCell ref="AQ7:AQ9"/>
    <mergeCell ref="AR7:AR9"/>
    <mergeCell ref="AS7:AS9"/>
    <mergeCell ref="AT7:AY7"/>
    <mergeCell ref="B5:AZ5"/>
    <mergeCell ref="B6:AN6"/>
    <mergeCell ref="B7:B9"/>
    <mergeCell ref="C7:C9"/>
    <mergeCell ref="D7:D9"/>
    <mergeCell ref="F7:F9"/>
    <mergeCell ref="G7:G9"/>
    <mergeCell ref="H7:K7"/>
    <mergeCell ref="L7:V7"/>
    <mergeCell ref="B4:AZ4"/>
    <mergeCell ref="B1:F1"/>
    <mergeCell ref="U1:V1"/>
    <mergeCell ref="AL1:AM1"/>
    <mergeCell ref="AX1:AY1"/>
    <mergeCell ref="B3:AZ3"/>
  </mergeCells>
  <printOptions horizontalCentered="1"/>
  <pageMargins left="0.19685039370078741" right="0.19685039370078741" top="0.59055118110236227" bottom="0.59055118110236227" header="0.19685039370078741" footer="0.31496062992125984"/>
  <pageSetup paperSize="9" scale="45" orientation="landscape" r:id="rId1"/>
  <headerFooter alignWithMargins="0">
    <oddFooter>&amp;C&amp;12PHỤ LỤC 03 - &amp;P/&amp;N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L410"/>
  <sheetViews>
    <sheetView topLeftCell="B3" zoomScale="50" zoomScaleNormal="50" zoomScaleSheetLayoutView="70" workbookViewId="0">
      <selection activeCell="L18" sqref="L18"/>
    </sheetView>
  </sheetViews>
  <sheetFormatPr defaultRowHeight="140.25" customHeight="1"/>
  <cols>
    <col min="1" max="1" width="7.85546875" style="26" hidden="1" customWidth="1"/>
    <col min="2" max="2" width="9" style="141" customWidth="1"/>
    <col min="3" max="3" width="29" style="141" customWidth="1"/>
    <col min="4" max="4" width="48.7109375" style="141" customWidth="1"/>
    <col min="5" max="5" width="23.5703125" style="141" customWidth="1"/>
    <col min="6" max="6" width="30.42578125" style="141" customWidth="1"/>
    <col min="7" max="7" width="31.140625" style="38" customWidth="1"/>
    <col min="8" max="8" width="9.42578125" style="38" customWidth="1"/>
    <col min="9" max="9" width="15.28515625" style="39" customWidth="1"/>
    <col min="10" max="10" width="15.7109375" style="89" bestFit="1" customWidth="1"/>
    <col min="11" max="11" width="13.7109375" style="90" customWidth="1"/>
    <col min="12" max="12" width="15" style="90" customWidth="1"/>
    <col min="13" max="14" width="12.5703125" style="90" hidden="1" customWidth="1"/>
    <col min="15" max="15" width="13" style="90" hidden="1" customWidth="1"/>
    <col min="16" max="16" width="12.7109375" style="90" hidden="1" customWidth="1"/>
    <col min="17" max="17" width="14" style="90" hidden="1" customWidth="1"/>
    <col min="18" max="18" width="11.28515625" style="90" hidden="1" customWidth="1"/>
    <col min="19" max="19" width="12.140625" style="91" customWidth="1"/>
    <col min="20" max="20" width="13.42578125" style="91" customWidth="1"/>
    <col min="21" max="21" width="16" style="91" hidden="1" customWidth="1"/>
    <col min="22" max="22" width="25.5703125" style="88" hidden="1" customWidth="1"/>
    <col min="23" max="23" width="21.7109375" style="26" hidden="1" customWidth="1"/>
    <col min="24" max="24" width="12.28515625" style="26" hidden="1" customWidth="1"/>
    <col min="25" max="25" width="11.42578125" style="26" hidden="1" customWidth="1"/>
    <col min="26" max="26" width="10.85546875" style="26" hidden="1" customWidth="1"/>
    <col min="27" max="27" width="15" style="26" hidden="1" customWidth="1"/>
    <col min="28" max="28" width="13.140625" style="26" hidden="1" customWidth="1"/>
    <col min="29" max="29" width="28.7109375" style="26" hidden="1" customWidth="1"/>
    <col min="30" max="30" width="22.7109375" style="26" hidden="1" customWidth="1"/>
    <col min="31" max="31" width="20.42578125" style="26" hidden="1" customWidth="1"/>
    <col min="32" max="33" width="16.140625" style="26" hidden="1" customWidth="1"/>
    <col min="34" max="34" width="15.7109375" style="26" hidden="1" customWidth="1"/>
    <col min="35" max="35" width="17.7109375" style="26" hidden="1" customWidth="1"/>
    <col min="36" max="36" width="16.140625" style="26" hidden="1" customWidth="1"/>
    <col min="37" max="37" width="16.5703125" style="26" hidden="1" customWidth="1"/>
    <col min="38" max="38" width="14.42578125" style="26" hidden="1" customWidth="1"/>
    <col min="39" max="39" width="15" style="26" hidden="1" customWidth="1"/>
    <col min="40" max="40" width="40" style="26" hidden="1" customWidth="1"/>
    <col min="41" max="42" width="20" style="26" hidden="1" customWidth="1"/>
    <col min="43" max="53" width="12.5703125" style="26" hidden="1" customWidth="1"/>
    <col min="54" max="54" width="36.5703125" style="26" hidden="1" customWidth="1"/>
    <col min="55" max="55" width="1.140625" style="26" customWidth="1"/>
    <col min="56" max="56" width="55.7109375" style="26" customWidth="1"/>
    <col min="57" max="62" width="12.5703125" style="26" customWidth="1"/>
    <col min="63" max="63" width="12.5703125" style="26" hidden="1" customWidth="1"/>
    <col min="64" max="64" width="14.28515625" style="26" customWidth="1"/>
    <col min="65" max="68" width="34.5703125" style="26" customWidth="1"/>
    <col min="69" max="16384" width="9.140625" style="26"/>
  </cols>
  <sheetData>
    <row r="1" spans="1:63" s="144" customFormat="1" ht="20.25">
      <c r="A1" s="144" t="s">
        <v>588</v>
      </c>
      <c r="B1" s="988" t="s">
        <v>1259</v>
      </c>
      <c r="C1" s="988"/>
      <c r="D1" s="988"/>
      <c r="E1" s="988"/>
      <c r="F1" s="988"/>
      <c r="G1" s="988"/>
      <c r="H1" s="988"/>
      <c r="I1" s="988"/>
      <c r="J1" s="988"/>
      <c r="K1" s="260"/>
      <c r="L1" s="260"/>
      <c r="M1" s="260"/>
      <c r="N1" s="260"/>
      <c r="O1" s="260"/>
      <c r="P1" s="260"/>
      <c r="Q1" s="260"/>
      <c r="R1" s="260"/>
      <c r="S1" s="989" t="str">
        <f>+AD1</f>
        <v xml:space="preserve">           BIỂU SỐ 02</v>
      </c>
      <c r="T1" s="989"/>
      <c r="U1" s="261"/>
      <c r="V1" s="261"/>
      <c r="W1" s="261"/>
      <c r="X1" s="261"/>
      <c r="AD1" s="983" t="s">
        <v>1260</v>
      </c>
      <c r="AE1" s="983"/>
    </row>
    <row r="2" spans="1:63" s="144" customFormat="1" ht="19.5" hidden="1" customHeight="1">
      <c r="B2" s="985"/>
      <c r="C2" s="985"/>
      <c r="D2" s="985"/>
      <c r="E2" s="985"/>
      <c r="F2" s="985"/>
      <c r="G2" s="985"/>
      <c r="H2" s="985"/>
      <c r="I2" s="985"/>
      <c r="J2" s="985"/>
      <c r="K2" s="260"/>
      <c r="L2" s="260"/>
      <c r="M2" s="260"/>
      <c r="N2" s="260"/>
      <c r="O2" s="260"/>
      <c r="P2" s="260"/>
      <c r="Q2" s="260"/>
      <c r="R2" s="260"/>
      <c r="S2" s="145"/>
      <c r="T2" s="986"/>
      <c r="U2" s="986"/>
      <c r="V2" s="986"/>
      <c r="W2" s="986"/>
      <c r="X2" s="986"/>
    </row>
    <row r="3" spans="1:63" s="144" customFormat="1" ht="31.5" customHeight="1">
      <c r="B3" s="988" t="s">
        <v>1258</v>
      </c>
      <c r="C3" s="988"/>
      <c r="D3" s="988"/>
      <c r="E3" s="988"/>
      <c r="F3" s="988"/>
      <c r="G3" s="988"/>
      <c r="H3" s="988"/>
      <c r="I3" s="988"/>
      <c r="J3" s="988"/>
      <c r="K3" s="260"/>
      <c r="L3" s="260"/>
      <c r="M3" s="260"/>
      <c r="N3" s="260"/>
      <c r="O3" s="260"/>
      <c r="P3" s="260"/>
      <c r="Q3" s="260"/>
      <c r="R3" s="260"/>
      <c r="S3" s="145"/>
      <c r="T3" s="261"/>
      <c r="U3" s="261"/>
      <c r="V3" s="261"/>
      <c r="W3" s="261"/>
      <c r="X3" s="261"/>
    </row>
    <row r="4" spans="1:63" s="144" customFormat="1" ht="24.75" customHeight="1">
      <c r="B4" s="987" t="s">
        <v>1235</v>
      </c>
      <c r="C4" s="987"/>
      <c r="D4" s="987"/>
      <c r="E4" s="987"/>
      <c r="F4" s="987"/>
      <c r="G4" s="987"/>
      <c r="H4" s="987"/>
      <c r="I4" s="987"/>
      <c r="J4" s="987"/>
      <c r="K4" s="987"/>
      <c r="L4" s="987"/>
      <c r="M4" s="987"/>
      <c r="N4" s="987"/>
      <c r="O4" s="987"/>
      <c r="P4" s="987"/>
      <c r="Q4" s="987"/>
      <c r="R4" s="987"/>
      <c r="S4" s="987"/>
      <c r="T4" s="987"/>
      <c r="U4" s="987"/>
      <c r="V4" s="987"/>
      <c r="W4" s="987"/>
      <c r="X4" s="987"/>
      <c r="Y4" s="987"/>
      <c r="Z4" s="987"/>
      <c r="AA4" s="987"/>
      <c r="AB4" s="987"/>
      <c r="AC4" s="987"/>
      <c r="AD4" s="987"/>
      <c r="AE4" s="987"/>
      <c r="AF4" s="987"/>
      <c r="AG4" s="987"/>
      <c r="AH4" s="987"/>
      <c r="AI4" s="987"/>
      <c r="AJ4" s="987"/>
      <c r="AK4" s="987"/>
      <c r="AL4" s="987"/>
      <c r="AM4" s="987"/>
      <c r="AN4" s="146"/>
    </row>
    <row r="5" spans="1:63" s="144" customFormat="1" ht="18.75" hidden="1">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146"/>
      <c r="AD5" s="252"/>
      <c r="AE5" s="252"/>
      <c r="AF5" s="252"/>
      <c r="AG5" s="252"/>
      <c r="AH5" s="252"/>
      <c r="AI5" s="252"/>
      <c r="AJ5" s="252"/>
      <c r="AK5" s="252"/>
      <c r="AL5" s="252"/>
      <c r="AM5" s="252"/>
      <c r="AN5" s="146"/>
    </row>
    <row r="6" spans="1:63" s="144" customFormat="1" ht="24.75" customHeight="1">
      <c r="B6" s="981" t="s">
        <v>0</v>
      </c>
      <c r="C6" s="981"/>
      <c r="D6" s="981"/>
      <c r="E6" s="981"/>
      <c r="F6" s="981"/>
      <c r="G6" s="981"/>
      <c r="H6" s="981"/>
      <c r="I6" s="981"/>
      <c r="J6" s="981"/>
      <c r="K6" s="981"/>
      <c r="L6" s="981"/>
      <c r="M6" s="981"/>
      <c r="N6" s="981"/>
      <c r="O6" s="981"/>
      <c r="P6" s="981"/>
      <c r="Q6" s="981"/>
      <c r="R6" s="981"/>
      <c r="S6" s="981"/>
      <c r="T6" s="981"/>
      <c r="U6" s="981"/>
      <c r="V6" s="981"/>
      <c r="W6" s="981"/>
      <c r="X6" s="981"/>
      <c r="Y6" s="981"/>
      <c r="Z6" s="981"/>
      <c r="AA6" s="981"/>
      <c r="AB6" s="981"/>
      <c r="AC6" s="981"/>
      <c r="AD6" s="981"/>
      <c r="AE6" s="981"/>
      <c r="AF6" s="981"/>
      <c r="AG6" s="981"/>
      <c r="AH6" s="981"/>
      <c r="AI6" s="981"/>
      <c r="AJ6" s="981"/>
      <c r="AK6" s="981"/>
      <c r="AL6" s="981"/>
      <c r="AM6" s="981"/>
      <c r="AN6" s="259"/>
    </row>
    <row r="7" spans="1:63" s="144" customFormat="1" ht="31.5" customHeight="1">
      <c r="B7" s="981" t="s">
        <v>1330</v>
      </c>
      <c r="C7" s="981"/>
      <c r="D7" s="981"/>
      <c r="E7" s="981"/>
      <c r="F7" s="981"/>
      <c r="G7" s="981"/>
      <c r="H7" s="981"/>
      <c r="I7" s="981"/>
      <c r="J7" s="981"/>
      <c r="K7" s="981"/>
      <c r="L7" s="981"/>
      <c r="M7" s="981"/>
      <c r="N7" s="981"/>
      <c r="O7" s="981"/>
      <c r="P7" s="981"/>
      <c r="Q7" s="981"/>
      <c r="R7" s="981"/>
      <c r="S7" s="981"/>
      <c r="T7" s="981"/>
      <c r="U7" s="981"/>
      <c r="V7" s="981"/>
      <c r="W7" s="981"/>
      <c r="X7" s="981"/>
      <c r="Y7" s="981"/>
      <c r="Z7" s="981"/>
      <c r="AA7" s="981"/>
      <c r="AB7" s="981"/>
      <c r="AC7" s="981"/>
      <c r="AD7" s="981"/>
      <c r="AE7" s="981"/>
      <c r="AF7" s="259"/>
      <c r="AG7" s="259"/>
      <c r="AH7" s="259"/>
      <c r="AI7" s="259"/>
      <c r="AJ7" s="259"/>
      <c r="AK7" s="259"/>
      <c r="AL7" s="259"/>
      <c r="AM7" s="259"/>
      <c r="AN7" s="259"/>
    </row>
    <row r="8" spans="1:63" s="47" customFormat="1" ht="27" customHeight="1">
      <c r="B8" s="984"/>
      <c r="C8" s="984"/>
      <c r="D8" s="984"/>
      <c r="E8" s="984"/>
      <c r="F8" s="984"/>
      <c r="G8" s="984"/>
      <c r="H8" s="984"/>
      <c r="I8" s="984"/>
      <c r="J8" s="984"/>
      <c r="K8" s="984"/>
      <c r="L8" s="984"/>
      <c r="M8" s="984"/>
      <c r="N8" s="984"/>
      <c r="O8" s="984"/>
      <c r="P8" s="984"/>
      <c r="Q8" s="984"/>
      <c r="R8" s="984"/>
      <c r="S8" s="984"/>
      <c r="T8" s="984"/>
      <c r="U8" s="984"/>
      <c r="V8" s="984"/>
      <c r="W8" s="984"/>
      <c r="X8" s="984"/>
      <c r="Y8" s="984"/>
      <c r="Z8" s="984"/>
      <c r="AA8" s="984"/>
      <c r="AB8" s="984"/>
      <c r="AC8" s="984"/>
    </row>
    <row r="9" spans="1:63" s="20" customFormat="1" ht="37.5" customHeight="1">
      <c r="B9" s="970" t="s">
        <v>1</v>
      </c>
      <c r="C9" s="970" t="s">
        <v>2</v>
      </c>
      <c r="D9" s="967" t="s">
        <v>1311</v>
      </c>
      <c r="E9" s="970" t="s">
        <v>1309</v>
      </c>
      <c r="F9" s="967" t="s">
        <v>1220</v>
      </c>
      <c r="G9" s="970" t="s">
        <v>4</v>
      </c>
      <c r="H9" s="970" t="s">
        <v>5</v>
      </c>
      <c r="I9" s="972" t="s">
        <v>6</v>
      </c>
      <c r="J9" s="972"/>
      <c r="K9" s="982" t="s">
        <v>1308</v>
      </c>
      <c r="L9" s="982"/>
      <c r="M9" s="982"/>
      <c r="N9" s="982"/>
      <c r="O9" s="982"/>
      <c r="P9" s="982"/>
      <c r="Q9" s="982"/>
      <c r="R9" s="982"/>
      <c r="S9" s="982"/>
      <c r="T9" s="982"/>
      <c r="U9" s="970" t="s">
        <v>8</v>
      </c>
      <c r="V9" s="970" t="s">
        <v>10</v>
      </c>
      <c r="W9" s="970" t="s">
        <v>11</v>
      </c>
      <c r="X9" s="970"/>
      <c r="Y9" s="970"/>
      <c r="Z9" s="970"/>
      <c r="AA9" s="970"/>
      <c r="AB9" s="970"/>
      <c r="AC9" s="970" t="s">
        <v>589</v>
      </c>
      <c r="AD9" s="970" t="s">
        <v>13</v>
      </c>
      <c r="AE9" s="970" t="s">
        <v>15</v>
      </c>
      <c r="AF9" s="967" t="s">
        <v>16</v>
      </c>
      <c r="AG9" s="967" t="s">
        <v>17</v>
      </c>
      <c r="AH9" s="974" t="s">
        <v>18</v>
      </c>
      <c r="AI9" s="975"/>
      <c r="AJ9" s="975"/>
      <c r="AK9" s="975"/>
      <c r="AL9" s="975"/>
      <c r="AM9" s="976"/>
      <c r="AN9" s="967" t="s">
        <v>19</v>
      </c>
      <c r="AO9" s="977" t="s">
        <v>590</v>
      </c>
      <c r="AP9" s="978"/>
      <c r="AQ9" s="973" t="s">
        <v>591</v>
      </c>
      <c r="AR9" s="973"/>
    </row>
    <row r="10" spans="1:63" s="20" customFormat="1" ht="51.75" customHeight="1">
      <c r="B10" s="970"/>
      <c r="C10" s="970"/>
      <c r="D10" s="968"/>
      <c r="E10" s="970"/>
      <c r="F10" s="968"/>
      <c r="G10" s="970"/>
      <c r="H10" s="970"/>
      <c r="I10" s="972" t="s">
        <v>20</v>
      </c>
      <c r="J10" s="972" t="s">
        <v>21</v>
      </c>
      <c r="K10" s="971" t="s">
        <v>7</v>
      </c>
      <c r="L10" s="971"/>
      <c r="M10" s="255"/>
      <c r="N10" s="255"/>
      <c r="O10" s="970" t="s">
        <v>586</v>
      </c>
      <c r="P10" s="970"/>
      <c r="Q10" s="971" t="s">
        <v>587</v>
      </c>
      <c r="R10" s="971"/>
      <c r="S10" s="971" t="s">
        <v>585</v>
      </c>
      <c r="T10" s="971"/>
      <c r="U10" s="970"/>
      <c r="V10" s="970"/>
      <c r="W10" s="970" t="s">
        <v>25</v>
      </c>
      <c r="X10" s="970" t="s">
        <v>26</v>
      </c>
      <c r="Y10" s="970" t="s">
        <v>27</v>
      </c>
      <c r="Z10" s="970" t="s">
        <v>28</v>
      </c>
      <c r="AA10" s="970" t="s">
        <v>29</v>
      </c>
      <c r="AB10" s="970" t="s">
        <v>30</v>
      </c>
      <c r="AC10" s="970"/>
      <c r="AD10" s="970"/>
      <c r="AE10" s="970"/>
      <c r="AF10" s="968"/>
      <c r="AG10" s="968"/>
      <c r="AH10" s="967" t="s">
        <v>31</v>
      </c>
      <c r="AI10" s="967" t="s">
        <v>32</v>
      </c>
      <c r="AJ10" s="967" t="s">
        <v>33</v>
      </c>
      <c r="AK10" s="967" t="s">
        <v>34</v>
      </c>
      <c r="AL10" s="967" t="s">
        <v>35</v>
      </c>
      <c r="AM10" s="967" t="s">
        <v>36</v>
      </c>
      <c r="AN10" s="968"/>
      <c r="AO10" s="979"/>
      <c r="AP10" s="980"/>
      <c r="AQ10" s="973"/>
      <c r="AR10" s="973"/>
      <c r="AU10" s="20" t="s">
        <v>592</v>
      </c>
      <c r="AX10" s="20">
        <f>187+9</f>
        <v>196</v>
      </c>
    </row>
    <row r="11" spans="1:63" s="20" customFormat="1" ht="16.5">
      <c r="B11" s="970"/>
      <c r="C11" s="970"/>
      <c r="D11" s="968"/>
      <c r="E11" s="970"/>
      <c r="F11" s="968"/>
      <c r="G11" s="970"/>
      <c r="H11" s="970"/>
      <c r="I11" s="972"/>
      <c r="J11" s="972"/>
      <c r="K11" s="971" t="s">
        <v>37</v>
      </c>
      <c r="L11" s="971" t="s">
        <v>38</v>
      </c>
      <c r="M11" s="255"/>
      <c r="N11" s="255"/>
      <c r="O11" s="971" t="s">
        <v>37</v>
      </c>
      <c r="P11" s="971" t="s">
        <v>38</v>
      </c>
      <c r="Q11" s="971" t="s">
        <v>37</v>
      </c>
      <c r="R11" s="971" t="s">
        <v>38</v>
      </c>
      <c r="S11" s="971" t="s">
        <v>37</v>
      </c>
      <c r="T11" s="971" t="s">
        <v>38</v>
      </c>
      <c r="U11" s="970"/>
      <c r="V11" s="970"/>
      <c r="W11" s="970"/>
      <c r="X11" s="970"/>
      <c r="Y11" s="970"/>
      <c r="Z11" s="970"/>
      <c r="AA11" s="970"/>
      <c r="AB11" s="970"/>
      <c r="AC11" s="970"/>
      <c r="AD11" s="970"/>
      <c r="AE11" s="970"/>
      <c r="AF11" s="968"/>
      <c r="AG11" s="968"/>
      <c r="AH11" s="968"/>
      <c r="AI11" s="968" t="s">
        <v>39</v>
      </c>
      <c r="AJ11" s="968" t="s">
        <v>39</v>
      </c>
      <c r="AK11" s="968" t="s">
        <v>39</v>
      </c>
      <c r="AL11" s="968"/>
      <c r="AM11" s="968"/>
      <c r="AN11" s="968"/>
      <c r="AO11" s="48"/>
      <c r="AP11" s="257"/>
      <c r="AQ11" s="973"/>
      <c r="AR11" s="973"/>
      <c r="AW11" s="20">
        <f>143+67-(7+14+2)</f>
        <v>187</v>
      </c>
      <c r="BC11" s="20">
        <f>214-13-2-11-14-10</f>
        <v>164</v>
      </c>
      <c r="BK11" s="20">
        <f>1+11+16+7+179</f>
        <v>214</v>
      </c>
    </row>
    <row r="12" spans="1:63" s="140" customFormat="1" ht="16.5">
      <c r="B12" s="970"/>
      <c r="C12" s="970"/>
      <c r="D12" s="969"/>
      <c r="E12" s="970"/>
      <c r="F12" s="969"/>
      <c r="G12" s="970"/>
      <c r="H12" s="970"/>
      <c r="I12" s="972"/>
      <c r="J12" s="972"/>
      <c r="K12" s="971"/>
      <c r="L12" s="971"/>
      <c r="M12" s="21"/>
      <c r="N12" s="21"/>
      <c r="O12" s="971"/>
      <c r="P12" s="971"/>
      <c r="Q12" s="971"/>
      <c r="R12" s="971"/>
      <c r="S12" s="971"/>
      <c r="T12" s="971"/>
      <c r="U12" s="970"/>
      <c r="V12" s="970"/>
      <c r="W12" s="970"/>
      <c r="X12" s="970"/>
      <c r="Y12" s="970"/>
      <c r="Z12" s="970"/>
      <c r="AA12" s="970"/>
      <c r="AB12" s="970"/>
      <c r="AC12" s="970"/>
      <c r="AD12" s="970"/>
      <c r="AE12" s="970"/>
      <c r="AF12" s="969"/>
      <c r="AG12" s="969"/>
      <c r="AH12" s="969"/>
      <c r="AI12" s="969"/>
      <c r="AJ12" s="969"/>
      <c r="AK12" s="969"/>
      <c r="AL12" s="969"/>
      <c r="AM12" s="969"/>
      <c r="AN12" s="969"/>
      <c r="BC12" s="140">
        <f>179-BC11</f>
        <v>15</v>
      </c>
    </row>
    <row r="13" spans="1:63" s="140" customFormat="1" ht="26.25" hidden="1" customHeight="1">
      <c r="B13" s="21">
        <v>1</v>
      </c>
      <c r="C13" s="21">
        <v>2</v>
      </c>
      <c r="D13" s="21"/>
      <c r="E13" s="23">
        <v>14</v>
      </c>
      <c r="F13" s="21"/>
      <c r="G13" s="21">
        <v>3</v>
      </c>
      <c r="H13" s="21" t="s">
        <v>41</v>
      </c>
      <c r="I13" s="22" t="s">
        <v>42</v>
      </c>
      <c r="J13" s="22" t="s">
        <v>43</v>
      </c>
      <c r="K13" s="23">
        <v>6</v>
      </c>
      <c r="L13" s="23">
        <v>7</v>
      </c>
      <c r="M13" s="23"/>
      <c r="N13" s="23"/>
      <c r="O13" s="23">
        <v>8</v>
      </c>
      <c r="P13" s="23">
        <v>9</v>
      </c>
      <c r="Q13" s="23">
        <v>10</v>
      </c>
      <c r="R13" s="23">
        <v>11</v>
      </c>
      <c r="S13" s="23">
        <v>12</v>
      </c>
      <c r="T13" s="23">
        <v>13</v>
      </c>
      <c r="U13" s="23">
        <v>14</v>
      </c>
      <c r="V13" s="23">
        <v>15</v>
      </c>
      <c r="W13" s="23">
        <v>16</v>
      </c>
      <c r="X13" s="23">
        <v>17</v>
      </c>
      <c r="Y13" s="23">
        <v>18</v>
      </c>
      <c r="Z13" s="23">
        <v>19</v>
      </c>
      <c r="AA13" s="23">
        <v>20</v>
      </c>
      <c r="AB13" s="23">
        <v>21</v>
      </c>
      <c r="AC13" s="21" t="s">
        <v>44</v>
      </c>
      <c r="AD13" s="254">
        <v>23</v>
      </c>
      <c r="AE13" s="254">
        <v>24</v>
      </c>
      <c r="AF13" s="253"/>
      <c r="AG13" s="253">
        <v>25</v>
      </c>
      <c r="AH13" s="253">
        <v>26</v>
      </c>
      <c r="AI13" s="253">
        <v>27</v>
      </c>
      <c r="AJ13" s="253">
        <v>27</v>
      </c>
      <c r="AK13" s="253">
        <v>28</v>
      </c>
      <c r="AL13" s="253">
        <v>29</v>
      </c>
      <c r="AM13" s="256">
        <v>30</v>
      </c>
      <c r="AN13" s="49"/>
    </row>
    <row r="14" spans="1:63" ht="171.75" hidden="1" customHeight="1">
      <c r="A14" s="24">
        <f>+'[80]HIỆN ĐANG QL'!A16+1</f>
        <v>2</v>
      </c>
      <c r="B14" s="139">
        <v>1</v>
      </c>
      <c r="C14" s="139" t="s">
        <v>55</v>
      </c>
      <c r="D14" s="139"/>
      <c r="E14" s="139" t="s">
        <v>77</v>
      </c>
      <c r="F14" s="139"/>
      <c r="G14" s="139" t="s">
        <v>593</v>
      </c>
      <c r="H14" s="139"/>
      <c r="I14" s="4"/>
      <c r="J14" s="4"/>
      <c r="K14" s="139"/>
      <c r="L14" s="30"/>
      <c r="M14" s="139"/>
      <c r="N14" s="139"/>
      <c r="O14" s="139"/>
      <c r="P14" s="139"/>
      <c r="Q14" s="139"/>
      <c r="R14" s="139"/>
      <c r="S14" s="139" t="s">
        <v>594</v>
      </c>
      <c r="T14" s="30">
        <v>37392</v>
      </c>
      <c r="U14" s="139" t="s">
        <v>77</v>
      </c>
      <c r="V14" s="139" t="s">
        <v>595</v>
      </c>
      <c r="W14" s="139"/>
      <c r="X14" s="139"/>
      <c r="Y14" s="139"/>
      <c r="Z14" s="139"/>
      <c r="AA14" s="139"/>
      <c r="AB14" s="139" t="s">
        <v>57</v>
      </c>
      <c r="AC14" s="139" t="s">
        <v>596</v>
      </c>
      <c r="AD14" s="139" t="s">
        <v>60</v>
      </c>
      <c r="AE14" s="139" t="s">
        <v>61</v>
      </c>
      <c r="AF14" s="139" t="s">
        <v>62</v>
      </c>
      <c r="AG14" s="139" t="s">
        <v>63</v>
      </c>
      <c r="AH14" s="139"/>
      <c r="AI14" s="139"/>
      <c r="AJ14" s="139"/>
      <c r="AK14" s="139"/>
      <c r="AL14" s="139"/>
      <c r="AM14" s="29"/>
      <c r="AN14" s="29"/>
    </row>
    <row r="15" spans="1:63" s="28" customFormat="1" ht="41.25" customHeight="1">
      <c r="A15" s="27"/>
      <c r="B15" s="2"/>
      <c r="C15" s="2" t="s">
        <v>577</v>
      </c>
      <c r="D15" s="2"/>
      <c r="E15" s="23"/>
      <c r="F15" s="23">
        <f>+F16+F35</f>
        <v>13</v>
      </c>
      <c r="G15" s="23">
        <f>+H15</f>
        <v>15</v>
      </c>
      <c r="H15" s="23">
        <f t="shared" ref="H15:AB15" si="0">+H39</f>
        <v>15</v>
      </c>
      <c r="I15" s="147">
        <f t="shared" si="0"/>
        <v>11212.2</v>
      </c>
      <c r="J15" s="147">
        <f t="shared" si="0"/>
        <v>10189</v>
      </c>
      <c r="K15" s="23"/>
      <c r="L15" s="35"/>
      <c r="M15" s="23"/>
      <c r="N15" s="23"/>
      <c r="O15" s="23"/>
      <c r="P15" s="23"/>
      <c r="Q15" s="23"/>
      <c r="R15" s="23"/>
      <c r="S15" s="23">
        <f>+S16</f>
        <v>4</v>
      </c>
      <c r="T15" s="35"/>
      <c r="U15" s="23"/>
      <c r="V15" s="23">
        <f t="shared" si="0"/>
        <v>11</v>
      </c>
      <c r="W15" s="23">
        <f t="shared" si="0"/>
        <v>0</v>
      </c>
      <c r="X15" s="23">
        <f t="shared" si="0"/>
        <v>0</v>
      </c>
      <c r="Y15" s="23">
        <f t="shared" si="0"/>
        <v>0</v>
      </c>
      <c r="Z15" s="23">
        <f t="shared" si="0"/>
        <v>0</v>
      </c>
      <c r="AA15" s="23">
        <f t="shared" si="0"/>
        <v>0</v>
      </c>
      <c r="AB15" s="23">
        <f t="shared" si="0"/>
        <v>0</v>
      </c>
      <c r="AC15" s="21"/>
      <c r="AD15" s="21"/>
      <c r="AE15" s="21"/>
      <c r="AF15" s="23"/>
      <c r="AG15" s="23"/>
      <c r="AH15" s="23"/>
      <c r="AI15" s="23"/>
      <c r="AJ15" s="23"/>
      <c r="AK15" s="23"/>
      <c r="AL15" s="23"/>
      <c r="AM15" s="36"/>
      <c r="AN15" s="36"/>
    </row>
    <row r="16" spans="1:63" s="28" customFormat="1" ht="41.25" customHeight="1">
      <c r="A16" s="27"/>
      <c r="B16" s="2" t="s">
        <v>47</v>
      </c>
      <c r="C16" s="2" t="s">
        <v>48</v>
      </c>
      <c r="D16" s="2"/>
      <c r="E16" s="23"/>
      <c r="F16" s="23">
        <f>+F17+F21+F26+F29+F32</f>
        <v>11</v>
      </c>
      <c r="G16" s="23">
        <f>+H16</f>
        <v>13</v>
      </c>
      <c r="H16" s="23">
        <f>+H17+H21+H26+H29+H32</f>
        <v>13</v>
      </c>
      <c r="I16" s="147">
        <f>+I17+I21+I26+I29+I32</f>
        <v>9053.5</v>
      </c>
      <c r="J16" s="147">
        <f>+J17+J21+J26+J29+J32</f>
        <v>10098</v>
      </c>
      <c r="K16" s="23"/>
      <c r="L16" s="35"/>
      <c r="M16" s="23"/>
      <c r="N16" s="23"/>
      <c r="O16" s="23"/>
      <c r="P16" s="23"/>
      <c r="Q16" s="23"/>
      <c r="R16" s="23"/>
      <c r="S16" s="23">
        <f>+S17+S21+S26+S29+S32</f>
        <v>4</v>
      </c>
      <c r="T16" s="35"/>
      <c r="U16" s="23"/>
      <c r="V16" s="23">
        <f>+V17+V21+V26+V29+V32</f>
        <v>10</v>
      </c>
      <c r="W16" s="23"/>
      <c r="X16" s="23"/>
      <c r="Y16" s="23"/>
      <c r="Z16" s="23"/>
      <c r="AA16" s="23"/>
      <c r="AB16" s="23"/>
      <c r="AC16" s="21"/>
      <c r="AD16" s="21"/>
      <c r="AE16" s="21"/>
      <c r="AF16" s="23"/>
      <c r="AG16" s="23"/>
      <c r="AH16" s="23"/>
      <c r="AI16" s="23"/>
      <c r="AJ16" s="23"/>
      <c r="AK16" s="23"/>
      <c r="AL16" s="23"/>
      <c r="AM16" s="36"/>
      <c r="AN16" s="36"/>
    </row>
    <row r="17" spans="1:42" ht="60.75" customHeight="1">
      <c r="A17" s="24"/>
      <c r="B17" s="254" t="s">
        <v>583</v>
      </c>
      <c r="C17" s="254" t="s">
        <v>1228</v>
      </c>
      <c r="D17" s="254"/>
      <c r="E17" s="139"/>
      <c r="F17" s="254">
        <f>COUNTA(F18:F20)</f>
        <v>3</v>
      </c>
      <c r="G17" s="254">
        <f>+H17</f>
        <v>3</v>
      </c>
      <c r="H17" s="254">
        <f>+H19+H20+H18</f>
        <v>3</v>
      </c>
      <c r="I17" s="232">
        <f>+I19+I20+I18</f>
        <v>798</v>
      </c>
      <c r="J17" s="232">
        <f>+J19+J20+J18</f>
        <v>368</v>
      </c>
      <c r="K17" s="139"/>
      <c r="L17" s="30"/>
      <c r="M17" s="139"/>
      <c r="N17" s="139"/>
      <c r="O17" s="139"/>
      <c r="P17" s="139"/>
      <c r="Q17" s="139"/>
      <c r="R17" s="139"/>
      <c r="S17" s="139"/>
      <c r="T17" s="30"/>
      <c r="U17" s="139"/>
      <c r="V17" s="254">
        <f>COUNTA(V19:V20)</f>
        <v>2</v>
      </c>
      <c r="W17" s="139"/>
      <c r="X17" s="139"/>
      <c r="Y17" s="139"/>
      <c r="Z17" s="139"/>
      <c r="AA17" s="139"/>
      <c r="AB17" s="139"/>
      <c r="AC17" s="139"/>
      <c r="AD17" s="139"/>
      <c r="AE17" s="139"/>
      <c r="AF17" s="139"/>
      <c r="AG17" s="139"/>
      <c r="AH17" s="139"/>
      <c r="AI17" s="139"/>
      <c r="AJ17" s="139"/>
      <c r="AK17" s="139"/>
      <c r="AL17" s="139"/>
      <c r="AM17" s="29"/>
      <c r="AN17" s="29"/>
    </row>
    <row r="18" spans="1:42" s="246" customFormat="1" ht="159" customHeight="1">
      <c r="A18" s="241" t="e">
        <f>+#REF!+1</f>
        <v>#REF!</v>
      </c>
      <c r="B18" s="247">
        <v>1</v>
      </c>
      <c r="C18" s="242" t="s">
        <v>605</v>
      </c>
      <c r="D18" s="243" t="s">
        <v>1313</v>
      </c>
      <c r="E18" s="242" t="s">
        <v>1310</v>
      </c>
      <c r="F18" s="242" t="s">
        <v>601</v>
      </c>
      <c r="G18" s="242" t="s">
        <v>606</v>
      </c>
      <c r="H18" s="242">
        <v>1</v>
      </c>
      <c r="I18" s="248">
        <v>444</v>
      </c>
      <c r="J18" s="248">
        <v>152</v>
      </c>
      <c r="K18" s="242"/>
      <c r="L18" s="242"/>
      <c r="M18" s="242"/>
      <c r="N18" s="242"/>
      <c r="O18" s="242"/>
      <c r="P18" s="242"/>
      <c r="Q18" s="242"/>
      <c r="R18" s="242"/>
      <c r="S18" s="242"/>
      <c r="T18" s="242"/>
      <c r="U18" s="242" t="s">
        <v>600</v>
      </c>
      <c r="V18" s="242" t="s">
        <v>601</v>
      </c>
      <c r="W18" s="242"/>
      <c r="X18" s="242"/>
      <c r="Y18" s="242"/>
      <c r="Z18" s="242"/>
      <c r="AA18" s="242"/>
      <c r="AB18" s="242" t="s">
        <v>57</v>
      </c>
      <c r="AC18" s="243" t="s">
        <v>602</v>
      </c>
      <c r="AD18" s="242"/>
      <c r="AE18" s="242"/>
      <c r="AF18" s="242" t="s">
        <v>323</v>
      </c>
      <c r="AG18" s="242" t="s">
        <v>409</v>
      </c>
      <c r="AH18" s="242"/>
      <c r="AI18" s="242"/>
      <c r="AJ18" s="244" t="s">
        <v>603</v>
      </c>
      <c r="AK18" s="242"/>
      <c r="AL18" s="242"/>
      <c r="AM18" s="245"/>
      <c r="AN18" s="245"/>
      <c r="AO18" s="249"/>
      <c r="AP18" s="250"/>
    </row>
    <row r="19" spans="1:42" s="58" customFormat="1" ht="141.75" customHeight="1">
      <c r="A19" s="51" t="e">
        <f>+#REF!+1</f>
        <v>#REF!</v>
      </c>
      <c r="B19" s="139">
        <v>2</v>
      </c>
      <c r="C19" s="52" t="s">
        <v>598</v>
      </c>
      <c r="D19" s="668" t="s">
        <v>1312</v>
      </c>
      <c r="E19" s="52" t="s">
        <v>1310</v>
      </c>
      <c r="F19" s="52" t="s">
        <v>601</v>
      </c>
      <c r="G19" s="52" t="s">
        <v>599</v>
      </c>
      <c r="H19" s="52">
        <v>1</v>
      </c>
      <c r="I19" s="53">
        <v>199</v>
      </c>
      <c r="J19" s="53">
        <v>124</v>
      </c>
      <c r="K19" s="52"/>
      <c r="L19" s="52"/>
      <c r="M19" s="52"/>
      <c r="N19" s="52"/>
      <c r="O19" s="52"/>
      <c r="P19" s="52"/>
      <c r="Q19" s="52"/>
      <c r="R19" s="52"/>
      <c r="S19" s="52"/>
      <c r="T19" s="52"/>
      <c r="U19" s="52" t="s">
        <v>600</v>
      </c>
      <c r="V19" s="52" t="s">
        <v>601</v>
      </c>
      <c r="W19" s="52"/>
      <c r="X19" s="52"/>
      <c r="Y19" s="52"/>
      <c r="Z19" s="52"/>
      <c r="AA19" s="52"/>
      <c r="AB19" s="52" t="s">
        <v>57</v>
      </c>
      <c r="AC19" s="54" t="s">
        <v>602</v>
      </c>
      <c r="AD19" s="52"/>
      <c r="AE19" s="52"/>
      <c r="AF19" s="52" t="s">
        <v>323</v>
      </c>
      <c r="AG19" s="52" t="s">
        <v>324</v>
      </c>
      <c r="AH19" s="52"/>
      <c r="AI19" s="52"/>
      <c r="AJ19" s="60" t="s">
        <v>603</v>
      </c>
      <c r="AK19" s="52"/>
      <c r="AL19" s="52"/>
      <c r="AM19" s="55"/>
      <c r="AN19" s="55"/>
      <c r="AO19" s="56"/>
      <c r="AP19" s="57"/>
    </row>
    <row r="20" spans="1:42" s="58" customFormat="1" ht="123" customHeight="1">
      <c r="A20" s="51" t="e">
        <f>+A19+1</f>
        <v>#REF!</v>
      </c>
      <c r="B20" s="52">
        <v>3</v>
      </c>
      <c r="C20" s="52" t="s">
        <v>598</v>
      </c>
      <c r="D20" s="668" t="s">
        <v>1312</v>
      </c>
      <c r="E20" s="52" t="s">
        <v>1310</v>
      </c>
      <c r="F20" s="52" t="s">
        <v>601</v>
      </c>
      <c r="G20" s="52" t="s">
        <v>604</v>
      </c>
      <c r="H20" s="52">
        <v>1</v>
      </c>
      <c r="I20" s="53">
        <v>155</v>
      </c>
      <c r="J20" s="53">
        <v>92</v>
      </c>
      <c r="K20" s="52"/>
      <c r="L20" s="52"/>
      <c r="M20" s="52"/>
      <c r="N20" s="52"/>
      <c r="O20" s="52"/>
      <c r="P20" s="52"/>
      <c r="Q20" s="52"/>
      <c r="R20" s="52"/>
      <c r="S20" s="52"/>
      <c r="T20" s="52"/>
      <c r="U20" s="52" t="s">
        <v>600</v>
      </c>
      <c r="V20" s="52" t="s">
        <v>601</v>
      </c>
      <c r="W20" s="52"/>
      <c r="X20" s="52"/>
      <c r="Y20" s="52"/>
      <c r="Z20" s="52"/>
      <c r="AA20" s="52"/>
      <c r="AB20" s="52" t="s">
        <v>57</v>
      </c>
      <c r="AC20" s="54" t="s">
        <v>602</v>
      </c>
      <c r="AD20" s="52"/>
      <c r="AE20" s="52"/>
      <c r="AF20" s="52" t="s">
        <v>323</v>
      </c>
      <c r="AG20" s="52" t="s">
        <v>324</v>
      </c>
      <c r="AH20" s="52"/>
      <c r="AI20" s="52"/>
      <c r="AJ20" s="60" t="s">
        <v>603</v>
      </c>
      <c r="AK20" s="52"/>
      <c r="AL20" s="52"/>
      <c r="AM20" s="55"/>
      <c r="AN20" s="55"/>
      <c r="AO20" s="56"/>
      <c r="AP20" s="57"/>
    </row>
    <row r="21" spans="1:42" ht="70.5" customHeight="1">
      <c r="A21" s="24"/>
      <c r="B21" s="254" t="s">
        <v>317</v>
      </c>
      <c r="C21" s="254" t="s">
        <v>607</v>
      </c>
      <c r="D21" s="139"/>
      <c r="E21" s="139"/>
      <c r="F21" s="254">
        <f>COUNTA(F22:F25)</f>
        <v>4</v>
      </c>
      <c r="G21" s="254">
        <f>+H21</f>
        <v>4</v>
      </c>
      <c r="H21" s="254">
        <f>+H22+H23+H24+H25</f>
        <v>4</v>
      </c>
      <c r="I21" s="142">
        <f>+I22+I23+I24+I25</f>
        <v>8010.1</v>
      </c>
      <c r="J21" s="142">
        <f>+J22+J23+J24+J25</f>
        <v>9491</v>
      </c>
      <c r="K21" s="139"/>
      <c r="L21" s="30"/>
      <c r="M21" s="139"/>
      <c r="N21" s="139"/>
      <c r="O21" s="139"/>
      <c r="P21" s="139"/>
      <c r="Q21" s="139"/>
      <c r="R21" s="139"/>
      <c r="S21" s="254">
        <f>COUNTA(S22:S25)</f>
        <v>3</v>
      </c>
      <c r="T21" s="30"/>
      <c r="U21" s="139"/>
      <c r="V21" s="254">
        <f>COUNTA(V22:V25)</f>
        <v>4</v>
      </c>
      <c r="W21" s="139"/>
      <c r="X21" s="139"/>
      <c r="Y21" s="139"/>
      <c r="Z21" s="139"/>
      <c r="AA21" s="139"/>
      <c r="AB21" s="139"/>
      <c r="AC21" s="139"/>
      <c r="AD21" s="139"/>
      <c r="AE21" s="139"/>
      <c r="AF21" s="139"/>
      <c r="AG21" s="139"/>
      <c r="AH21" s="139"/>
      <c r="AI21" s="139"/>
      <c r="AJ21" s="139"/>
      <c r="AK21" s="139"/>
      <c r="AL21" s="139"/>
      <c r="AM21" s="29"/>
      <c r="AN21" s="29"/>
    </row>
    <row r="22" spans="1:42" s="58" customFormat="1" ht="115.5">
      <c r="A22" s="51" t="e">
        <f>+#REF!+1</f>
        <v>#REF!</v>
      </c>
      <c r="B22" s="52">
        <v>4</v>
      </c>
      <c r="C22" s="52" t="str">
        <f>+AE22</f>
        <v>UBND H.Nhà Bè</v>
      </c>
      <c r="D22" s="54" t="s">
        <v>1314</v>
      </c>
      <c r="E22" s="52" t="s">
        <v>610</v>
      </c>
      <c r="F22" s="52" t="s">
        <v>1315</v>
      </c>
      <c r="G22" s="52" t="s">
        <v>608</v>
      </c>
      <c r="H22" s="52">
        <v>1</v>
      </c>
      <c r="I22" s="53">
        <v>110</v>
      </c>
      <c r="J22" s="53">
        <v>110</v>
      </c>
      <c r="K22" s="52" t="s">
        <v>609</v>
      </c>
      <c r="L22" s="59">
        <v>35054</v>
      </c>
      <c r="M22" s="52"/>
      <c r="N22" s="52"/>
      <c r="O22" s="52"/>
      <c r="P22" s="52"/>
      <c r="Q22" s="52"/>
      <c r="R22" s="52"/>
      <c r="S22" s="52"/>
      <c r="T22" s="52"/>
      <c r="U22" s="52" t="s">
        <v>610</v>
      </c>
      <c r="V22" s="52" t="s">
        <v>611</v>
      </c>
      <c r="W22" s="52"/>
      <c r="X22" s="52"/>
      <c r="Y22" s="52"/>
      <c r="Z22" s="52"/>
      <c r="AA22" s="52"/>
      <c r="AB22" s="52" t="s">
        <v>57</v>
      </c>
      <c r="AC22" s="54" t="s">
        <v>612</v>
      </c>
      <c r="AD22" s="52" t="s">
        <v>613</v>
      </c>
      <c r="AE22" s="52" t="s">
        <v>614</v>
      </c>
      <c r="AF22" s="52" t="s">
        <v>62</v>
      </c>
      <c r="AG22" s="52" t="s">
        <v>63</v>
      </c>
      <c r="AH22" s="52"/>
      <c r="AI22" s="52"/>
      <c r="AJ22" s="60" t="s">
        <v>603</v>
      </c>
      <c r="AK22" s="52"/>
      <c r="AL22" s="52"/>
      <c r="AM22" s="55"/>
      <c r="AN22" s="55"/>
    </row>
    <row r="23" spans="1:42" s="58" customFormat="1" ht="255.75" customHeight="1">
      <c r="A23" s="51" t="e">
        <f>+A22+1</f>
        <v>#REF!</v>
      </c>
      <c r="B23" s="139">
        <v>5</v>
      </c>
      <c r="C23" s="52" t="str">
        <f>+AE23</f>
        <v>Chi cục thuế Q7</v>
      </c>
      <c r="D23" s="54" t="s">
        <v>1319</v>
      </c>
      <c r="E23" s="52" t="s">
        <v>617</v>
      </c>
      <c r="F23" s="52" t="s">
        <v>1316</v>
      </c>
      <c r="G23" s="52" t="s">
        <v>615</v>
      </c>
      <c r="H23" s="52">
        <v>1</v>
      </c>
      <c r="I23" s="53">
        <v>1542.1</v>
      </c>
      <c r="J23" s="53">
        <v>1182</v>
      </c>
      <c r="K23" s="52" t="s">
        <v>75</v>
      </c>
      <c r="L23" s="54" t="s">
        <v>76</v>
      </c>
      <c r="M23" s="54">
        <v>51</v>
      </c>
      <c r="N23" s="54">
        <v>1</v>
      </c>
      <c r="O23" s="52"/>
      <c r="P23" s="52"/>
      <c r="Q23" s="52"/>
      <c r="R23" s="52"/>
      <c r="S23" s="52" t="s">
        <v>616</v>
      </c>
      <c r="T23" s="54" t="s">
        <v>79</v>
      </c>
      <c r="U23" s="52" t="s">
        <v>617</v>
      </c>
      <c r="V23" s="52" t="s">
        <v>618</v>
      </c>
      <c r="W23" s="52"/>
      <c r="X23" s="52"/>
      <c r="Y23" s="52"/>
      <c r="Z23" s="52"/>
      <c r="AA23" s="52"/>
      <c r="AB23" s="52" t="s">
        <v>57</v>
      </c>
      <c r="AC23" s="54" t="s">
        <v>619</v>
      </c>
      <c r="AD23" s="52" t="s">
        <v>620</v>
      </c>
      <c r="AE23" s="52" t="s">
        <v>621</v>
      </c>
      <c r="AF23" s="52" t="s">
        <v>62</v>
      </c>
      <c r="AG23" s="52" t="s">
        <v>100</v>
      </c>
      <c r="AH23" s="52"/>
      <c r="AI23" s="52"/>
      <c r="AJ23" s="60" t="s">
        <v>603</v>
      </c>
      <c r="AK23" s="52"/>
      <c r="AL23" s="52"/>
      <c r="AM23" s="55"/>
      <c r="AN23" s="55"/>
      <c r="AO23" s="61">
        <v>1</v>
      </c>
      <c r="AP23" s="61">
        <v>51</v>
      </c>
    </row>
    <row r="24" spans="1:42" s="58" customFormat="1" ht="246" customHeight="1">
      <c r="A24" s="51" t="e">
        <f>+#REF!+1</f>
        <v>#REF!</v>
      </c>
      <c r="B24" s="139">
        <v>6</v>
      </c>
      <c r="C24" s="52" t="s">
        <v>1320</v>
      </c>
      <c r="D24" s="54" t="s">
        <v>1317</v>
      </c>
      <c r="E24" s="87" t="s">
        <v>622</v>
      </c>
      <c r="F24" s="52" t="s">
        <v>1322</v>
      </c>
      <c r="G24" s="52" t="s">
        <v>623</v>
      </c>
      <c r="H24" s="52">
        <v>1</v>
      </c>
      <c r="I24" s="53">
        <v>6106.9</v>
      </c>
      <c r="J24" s="53">
        <v>8031</v>
      </c>
      <c r="K24" s="52" t="s">
        <v>75</v>
      </c>
      <c r="L24" s="52" t="s">
        <v>76</v>
      </c>
      <c r="M24" s="52">
        <v>79</v>
      </c>
      <c r="N24" s="52">
        <v>1</v>
      </c>
      <c r="O24" s="52"/>
      <c r="P24" s="52"/>
      <c r="Q24" s="52"/>
      <c r="R24" s="52"/>
      <c r="S24" s="52" t="s">
        <v>624</v>
      </c>
      <c r="T24" s="59">
        <v>41639</v>
      </c>
      <c r="U24" s="52" t="s">
        <v>68</v>
      </c>
      <c r="V24" s="52" t="s">
        <v>59</v>
      </c>
      <c r="W24" s="52"/>
      <c r="X24" s="52"/>
      <c r="Y24" s="52"/>
      <c r="Z24" s="52"/>
      <c r="AA24" s="52"/>
      <c r="AB24" s="52" t="s">
        <v>57</v>
      </c>
      <c r="AC24" s="54" t="s">
        <v>625</v>
      </c>
      <c r="AD24" s="52" t="s">
        <v>626</v>
      </c>
      <c r="AE24" s="52" t="s">
        <v>627</v>
      </c>
      <c r="AF24" s="52" t="s">
        <v>323</v>
      </c>
      <c r="AG24" s="52" t="s">
        <v>409</v>
      </c>
      <c r="AH24" s="52"/>
      <c r="AI24" s="52"/>
      <c r="AJ24" s="60" t="s">
        <v>603</v>
      </c>
      <c r="AK24" s="52"/>
      <c r="AL24" s="52"/>
      <c r="AM24" s="55"/>
      <c r="AN24" s="55"/>
      <c r="AO24" s="61">
        <v>1</v>
      </c>
      <c r="AP24" s="52" t="s">
        <v>628</v>
      </c>
    </row>
    <row r="25" spans="1:42" s="58" customFormat="1" ht="102.75" customHeight="1">
      <c r="A25" s="51" t="e">
        <f>+#REF!+1</f>
        <v>#REF!</v>
      </c>
      <c r="B25" s="52">
        <v>7</v>
      </c>
      <c r="C25" s="52" t="s">
        <v>1321</v>
      </c>
      <c r="D25" s="54" t="s">
        <v>1318</v>
      </c>
      <c r="E25" s="87" t="s">
        <v>629</v>
      </c>
      <c r="F25" s="52" t="s">
        <v>632</v>
      </c>
      <c r="G25" s="52" t="s">
        <v>630</v>
      </c>
      <c r="H25" s="52">
        <v>1</v>
      </c>
      <c r="I25" s="53">
        <v>251.1</v>
      </c>
      <c r="J25" s="53">
        <v>168</v>
      </c>
      <c r="K25" s="52" t="s">
        <v>75</v>
      </c>
      <c r="L25" s="52" t="s">
        <v>76</v>
      </c>
      <c r="M25" s="52">
        <v>83</v>
      </c>
      <c r="N25" s="52">
        <v>1</v>
      </c>
      <c r="O25" s="52"/>
      <c r="P25" s="52"/>
      <c r="Q25" s="52"/>
      <c r="R25" s="52"/>
      <c r="S25" s="52" t="s">
        <v>631</v>
      </c>
      <c r="T25" s="52" t="s">
        <v>79</v>
      </c>
      <c r="U25" s="52" t="s">
        <v>68</v>
      </c>
      <c r="V25" s="52" t="s">
        <v>632</v>
      </c>
      <c r="W25" s="52"/>
      <c r="X25" s="52"/>
      <c r="Y25" s="52"/>
      <c r="Z25" s="52"/>
      <c r="AA25" s="52"/>
      <c r="AB25" s="52" t="s">
        <v>57</v>
      </c>
      <c r="AC25" s="54" t="s">
        <v>633</v>
      </c>
      <c r="AD25" s="52" t="s">
        <v>634</v>
      </c>
      <c r="AE25" s="52" t="s">
        <v>635</v>
      </c>
      <c r="AF25" s="52" t="s">
        <v>323</v>
      </c>
      <c r="AG25" s="52" t="s">
        <v>409</v>
      </c>
      <c r="AH25" s="52"/>
      <c r="AI25" s="52"/>
      <c r="AJ25" s="60" t="s">
        <v>603</v>
      </c>
      <c r="AK25" s="52"/>
      <c r="AL25" s="52"/>
      <c r="AM25" s="55"/>
      <c r="AN25" s="55"/>
      <c r="AO25" s="61">
        <v>1</v>
      </c>
      <c r="AP25" s="61"/>
    </row>
    <row r="26" spans="1:42" ht="58.5" customHeight="1">
      <c r="A26" s="24"/>
      <c r="B26" s="254" t="s">
        <v>545</v>
      </c>
      <c r="C26" s="254" t="s">
        <v>648</v>
      </c>
      <c r="D26" s="139"/>
      <c r="E26" s="139"/>
      <c r="F26" s="254">
        <f>COUNTA(F28:F28)</f>
        <v>1</v>
      </c>
      <c r="G26" s="254">
        <f>+H26</f>
        <v>2</v>
      </c>
      <c r="H26" s="254">
        <f>+H28+H27</f>
        <v>2</v>
      </c>
      <c r="I26" s="14"/>
      <c r="J26" s="14"/>
      <c r="K26" s="139"/>
      <c r="L26" s="30"/>
      <c r="M26" s="139"/>
      <c r="N26" s="139"/>
      <c r="O26" s="139"/>
      <c r="P26" s="139"/>
      <c r="Q26" s="139"/>
      <c r="R26" s="139"/>
      <c r="S26" s="139"/>
      <c r="T26" s="30"/>
      <c r="U26" s="139"/>
      <c r="V26" s="254">
        <f>COUNTA(V28:V28)</f>
        <v>1</v>
      </c>
      <c r="W26" s="139"/>
      <c r="X26" s="139"/>
      <c r="Y26" s="139"/>
      <c r="Z26" s="139"/>
      <c r="AA26" s="139"/>
      <c r="AB26" s="139"/>
      <c r="AC26" s="139"/>
      <c r="AD26" s="139"/>
      <c r="AE26" s="139"/>
      <c r="AF26" s="139"/>
      <c r="AG26" s="139"/>
      <c r="AH26" s="139"/>
      <c r="AI26" s="139"/>
      <c r="AJ26" s="139"/>
      <c r="AK26" s="139"/>
      <c r="AL26" s="139"/>
      <c r="AM26" s="29"/>
      <c r="AN26" s="29"/>
    </row>
    <row r="27" spans="1:42" s="58" customFormat="1" ht="174.75" customHeight="1">
      <c r="A27" s="51" t="e">
        <f>+#REF!+1</f>
        <v>#REF!</v>
      </c>
      <c r="B27" s="139">
        <v>8</v>
      </c>
      <c r="C27" s="52" t="str">
        <f>+AE27</f>
        <v>UBND PHƯỜNG BÌNH THUẬN</v>
      </c>
      <c r="D27" s="78" t="s">
        <v>1323</v>
      </c>
      <c r="E27" s="52" t="s">
        <v>651</v>
      </c>
      <c r="F27" s="52" t="s">
        <v>1322</v>
      </c>
      <c r="G27" s="52" t="s">
        <v>652</v>
      </c>
      <c r="H27" s="52">
        <v>1</v>
      </c>
      <c r="I27" s="53"/>
      <c r="J27" s="53"/>
      <c r="K27" s="52"/>
      <c r="L27" s="52"/>
      <c r="M27" s="52">
        <v>9</v>
      </c>
      <c r="N27" s="52">
        <v>1</v>
      </c>
      <c r="O27" s="52"/>
      <c r="P27" s="52"/>
      <c r="Q27" s="52"/>
      <c r="R27" s="52"/>
      <c r="S27" s="52"/>
      <c r="T27" s="52"/>
      <c r="U27" s="52" t="s">
        <v>146</v>
      </c>
      <c r="V27" s="52" t="s">
        <v>59</v>
      </c>
      <c r="W27" s="52"/>
      <c r="X27" s="52"/>
      <c r="Y27" s="52"/>
      <c r="Z27" s="52"/>
      <c r="AA27" s="52"/>
      <c r="AB27" s="52" t="s">
        <v>57</v>
      </c>
      <c r="AC27" s="78" t="s">
        <v>653</v>
      </c>
      <c r="AD27" s="52" t="s">
        <v>654</v>
      </c>
      <c r="AE27" s="52" t="s">
        <v>157</v>
      </c>
      <c r="AF27" s="52" t="s">
        <v>499</v>
      </c>
      <c r="AG27" s="52" t="s">
        <v>100</v>
      </c>
      <c r="AH27" s="52"/>
      <c r="AI27" s="78"/>
      <c r="AJ27" s="60" t="s">
        <v>603</v>
      </c>
      <c r="AK27" s="78"/>
      <c r="AL27" s="78"/>
      <c r="AM27" s="55"/>
      <c r="AN27" s="79"/>
      <c r="AO27" s="56"/>
      <c r="AP27" s="57"/>
    </row>
    <row r="28" spans="1:42" s="58" customFormat="1" ht="174.75" customHeight="1">
      <c r="A28" s="51" t="e">
        <f>+#REF!+1</f>
        <v>#REF!</v>
      </c>
      <c r="B28" s="52">
        <v>9</v>
      </c>
      <c r="C28" s="52" t="str">
        <f>+AE28</f>
        <v>UBND PHƯỜNG TÂN THUẬN ĐÔNG</v>
      </c>
      <c r="D28" s="78" t="s">
        <v>1324</v>
      </c>
      <c r="E28" s="52" t="s">
        <v>522</v>
      </c>
      <c r="F28" s="52" t="s">
        <v>1322</v>
      </c>
      <c r="G28" s="52" t="s">
        <v>649</v>
      </c>
      <c r="H28" s="52">
        <v>1</v>
      </c>
      <c r="I28" s="53"/>
      <c r="J28" s="53"/>
      <c r="K28" s="52"/>
      <c r="L28" s="52"/>
      <c r="M28" s="52">
        <v>32</v>
      </c>
      <c r="N28" s="52">
        <v>1</v>
      </c>
      <c r="O28" s="52"/>
      <c r="P28" s="52"/>
      <c r="Q28" s="52"/>
      <c r="R28" s="52"/>
      <c r="S28" s="52"/>
      <c r="T28" s="52"/>
      <c r="U28" s="52" t="s">
        <v>146</v>
      </c>
      <c r="V28" s="52" t="s">
        <v>59</v>
      </c>
      <c r="W28" s="52"/>
      <c r="X28" s="52"/>
      <c r="Y28" s="52"/>
      <c r="Z28" s="52"/>
      <c r="AA28" s="52"/>
      <c r="AB28" s="52" t="s">
        <v>57</v>
      </c>
      <c r="AC28" s="78" t="s">
        <v>650</v>
      </c>
      <c r="AD28" s="52" t="s">
        <v>260</v>
      </c>
      <c r="AE28" s="52" t="s">
        <v>260</v>
      </c>
      <c r="AF28" s="52" t="s">
        <v>499</v>
      </c>
      <c r="AG28" s="66" t="s">
        <v>100</v>
      </c>
      <c r="AH28" s="66"/>
      <c r="AI28" s="78"/>
      <c r="AJ28" s="60" t="s">
        <v>603</v>
      </c>
      <c r="AK28" s="78"/>
      <c r="AL28" s="78"/>
      <c r="AM28" s="79"/>
      <c r="AN28" s="79"/>
      <c r="AO28" s="56"/>
      <c r="AP28" s="57"/>
    </row>
    <row r="29" spans="1:42" s="77" customFormat="1" ht="71.25" customHeight="1">
      <c r="A29" s="70"/>
      <c r="B29" s="254" t="s">
        <v>551</v>
      </c>
      <c r="C29" s="60" t="s">
        <v>655</v>
      </c>
      <c r="D29" s="78"/>
      <c r="E29" s="60"/>
      <c r="F29" s="60">
        <f>COUNTA(F30:F31)</f>
        <v>2</v>
      </c>
      <c r="G29" s="254">
        <f>+H29</f>
        <v>2</v>
      </c>
      <c r="H29" s="60">
        <f>+H30+H31</f>
        <v>2</v>
      </c>
      <c r="I29" s="80">
        <f>+I30+I31</f>
        <v>136</v>
      </c>
      <c r="J29" s="80">
        <f>+J30+J31</f>
        <v>134</v>
      </c>
      <c r="K29" s="60"/>
      <c r="L29" s="60"/>
      <c r="M29" s="60"/>
      <c r="N29" s="60"/>
      <c r="O29" s="60"/>
      <c r="P29" s="60"/>
      <c r="Q29" s="60"/>
      <c r="R29" s="60"/>
      <c r="S29" s="60"/>
      <c r="T29" s="60"/>
      <c r="U29" s="60"/>
      <c r="V29" s="60">
        <f>COUNTA(V30:V31)</f>
        <v>2</v>
      </c>
      <c r="W29" s="60"/>
      <c r="X29" s="60"/>
      <c r="Y29" s="60"/>
      <c r="Z29" s="60"/>
      <c r="AA29" s="60"/>
      <c r="AB29" s="60"/>
      <c r="AC29" s="78"/>
      <c r="AD29" s="52"/>
      <c r="AE29" s="52"/>
      <c r="AF29" s="60"/>
      <c r="AG29" s="60"/>
      <c r="AH29" s="60"/>
      <c r="AI29" s="81"/>
      <c r="AJ29" s="60"/>
      <c r="AK29" s="81"/>
      <c r="AL29" s="81"/>
      <c r="AM29" s="76"/>
      <c r="AN29" s="82"/>
      <c r="AO29" s="83"/>
      <c r="AP29" s="84"/>
    </row>
    <row r="30" spans="1:42" s="58" customFormat="1" ht="177.75" customHeight="1">
      <c r="A30" s="51" t="e">
        <f>+#REF!+1</f>
        <v>#REF!</v>
      </c>
      <c r="B30" s="52">
        <v>10</v>
      </c>
      <c r="C30" s="52" t="s">
        <v>656</v>
      </c>
      <c r="D30" s="52" t="s">
        <v>128</v>
      </c>
      <c r="E30" s="52" t="s">
        <v>68</v>
      </c>
      <c r="F30" s="52" t="s">
        <v>1322</v>
      </c>
      <c r="G30" s="52" t="s">
        <v>657</v>
      </c>
      <c r="H30" s="52">
        <v>1</v>
      </c>
      <c r="I30" s="53">
        <v>98</v>
      </c>
      <c r="J30" s="53">
        <v>98</v>
      </c>
      <c r="K30" s="52" t="s">
        <v>658</v>
      </c>
      <c r="L30" s="59">
        <v>34867</v>
      </c>
      <c r="M30" s="52"/>
      <c r="N30" s="52"/>
      <c r="O30" s="52"/>
      <c r="P30" s="52"/>
      <c r="Q30" s="52"/>
      <c r="R30" s="52"/>
      <c r="S30" s="52"/>
      <c r="T30" s="52"/>
      <c r="U30" s="52" t="s">
        <v>68</v>
      </c>
      <c r="V30" s="52" t="s">
        <v>59</v>
      </c>
      <c r="W30" s="52"/>
      <c r="X30" s="52"/>
      <c r="Y30" s="52"/>
      <c r="Z30" s="52"/>
      <c r="AA30" s="52"/>
      <c r="AB30" s="52" t="s">
        <v>57</v>
      </c>
      <c r="AC30" s="52" t="s">
        <v>659</v>
      </c>
      <c r="AD30" s="52"/>
      <c r="AE30" s="52"/>
      <c r="AF30" s="52" t="s">
        <v>115</v>
      </c>
      <c r="AG30" s="52" t="s">
        <v>63</v>
      </c>
      <c r="AH30" s="52"/>
      <c r="AI30" s="52"/>
      <c r="AJ30" s="60" t="s">
        <v>603</v>
      </c>
      <c r="AK30" s="52"/>
      <c r="AL30" s="52"/>
      <c r="AM30" s="55"/>
      <c r="AN30" s="55"/>
      <c r="AO30" s="56"/>
      <c r="AP30" s="57"/>
    </row>
    <row r="31" spans="1:42" s="58" customFormat="1" ht="141.75" customHeight="1">
      <c r="A31" s="51" t="e">
        <f>+#REF!+1</f>
        <v>#REF!</v>
      </c>
      <c r="B31" s="52">
        <v>11</v>
      </c>
      <c r="C31" s="52" t="s">
        <v>660</v>
      </c>
      <c r="D31" s="52" t="s">
        <v>1325</v>
      </c>
      <c r="E31" s="52" t="s">
        <v>660</v>
      </c>
      <c r="F31" s="52" t="s">
        <v>1322</v>
      </c>
      <c r="G31" s="52" t="s">
        <v>661</v>
      </c>
      <c r="H31" s="52">
        <v>1</v>
      </c>
      <c r="I31" s="315">
        <v>38</v>
      </c>
      <c r="J31" s="53">
        <v>36</v>
      </c>
      <c r="K31" s="52"/>
      <c r="L31" s="52"/>
      <c r="M31" s="52"/>
      <c r="N31" s="52"/>
      <c r="O31" s="52"/>
      <c r="P31" s="52"/>
      <c r="Q31" s="52"/>
      <c r="R31" s="52"/>
      <c r="S31" s="52"/>
      <c r="T31" s="52"/>
      <c r="U31" s="52" t="s">
        <v>660</v>
      </c>
      <c r="V31" s="52" t="s">
        <v>59</v>
      </c>
      <c r="W31" s="52"/>
      <c r="X31" s="52"/>
      <c r="Y31" s="52"/>
      <c r="Z31" s="52"/>
      <c r="AA31" s="52"/>
      <c r="AB31" s="52" t="s">
        <v>57</v>
      </c>
      <c r="AC31" s="52" t="s">
        <v>662</v>
      </c>
      <c r="AD31" s="52"/>
      <c r="AE31" s="52"/>
      <c r="AF31" s="52" t="s">
        <v>115</v>
      </c>
      <c r="AG31" s="52" t="s">
        <v>63</v>
      </c>
      <c r="AH31" s="52"/>
      <c r="AI31" s="52"/>
      <c r="AJ31" s="60" t="s">
        <v>603</v>
      </c>
      <c r="AK31" s="52"/>
      <c r="AL31" s="52"/>
      <c r="AM31" s="55"/>
      <c r="AN31" s="55"/>
      <c r="AO31" s="56"/>
      <c r="AP31" s="57"/>
    </row>
    <row r="32" spans="1:42" s="77" customFormat="1" ht="90" customHeight="1">
      <c r="A32" s="70"/>
      <c r="B32" s="254" t="s">
        <v>584</v>
      </c>
      <c r="C32" s="60" t="s">
        <v>663</v>
      </c>
      <c r="D32" s="78"/>
      <c r="E32" s="60"/>
      <c r="F32" s="60">
        <f>COUNTA(F33:F34)</f>
        <v>1</v>
      </c>
      <c r="G32" s="254">
        <f>+H32</f>
        <v>2</v>
      </c>
      <c r="H32" s="60">
        <f>+H34+H33</f>
        <v>2</v>
      </c>
      <c r="I32" s="80">
        <f>+I34+I33</f>
        <v>109.4</v>
      </c>
      <c r="J32" s="80">
        <f>+J34+J33</f>
        <v>105</v>
      </c>
      <c r="K32" s="60"/>
      <c r="L32" s="60"/>
      <c r="M32" s="60"/>
      <c r="N32" s="60"/>
      <c r="O32" s="60"/>
      <c r="P32" s="60"/>
      <c r="Q32" s="60"/>
      <c r="R32" s="60"/>
      <c r="S32" s="60">
        <f>COUNTA(S33:S34)</f>
        <v>1</v>
      </c>
      <c r="T32" s="60"/>
      <c r="U32" s="60"/>
      <c r="V32" s="60">
        <f>COUNTA(V34:V34)</f>
        <v>1</v>
      </c>
      <c r="W32" s="60"/>
      <c r="X32" s="60"/>
      <c r="Y32" s="60"/>
      <c r="Z32" s="60"/>
      <c r="AA32" s="60"/>
      <c r="AB32" s="60"/>
      <c r="AC32" s="78"/>
      <c r="AD32" s="52"/>
      <c r="AE32" s="52"/>
      <c r="AF32" s="60"/>
      <c r="AG32" s="60"/>
      <c r="AH32" s="60"/>
      <c r="AI32" s="81"/>
      <c r="AJ32" s="60"/>
      <c r="AK32" s="81"/>
      <c r="AL32" s="81"/>
      <c r="AM32" s="76"/>
      <c r="AN32" s="82"/>
      <c r="AO32" s="83"/>
      <c r="AP32" s="84"/>
    </row>
    <row r="33" spans="1:64" s="58" customFormat="1" ht="213.75" customHeight="1">
      <c r="A33" s="51" t="e">
        <f>+#REF!+1</f>
        <v>#REF!</v>
      </c>
      <c r="B33" s="52">
        <v>12</v>
      </c>
      <c r="C33" s="52" t="s">
        <v>1328</v>
      </c>
      <c r="D33" s="65" t="s">
        <v>1329</v>
      </c>
      <c r="E33" s="52"/>
      <c r="F33" s="52"/>
      <c r="G33" s="52" t="s">
        <v>670</v>
      </c>
      <c r="H33" s="52">
        <v>1</v>
      </c>
      <c r="I33" s="53">
        <v>49.4</v>
      </c>
      <c r="J33" s="53">
        <v>45</v>
      </c>
      <c r="K33" s="52" t="s">
        <v>56</v>
      </c>
      <c r="L33" s="52" t="s">
        <v>90</v>
      </c>
      <c r="M33" s="63"/>
      <c r="N33" s="52"/>
      <c r="O33" s="52"/>
      <c r="P33" s="52"/>
      <c r="Q33" s="52"/>
      <c r="R33" s="52"/>
      <c r="S33" s="52" t="s">
        <v>671</v>
      </c>
      <c r="T33" s="59">
        <v>42633</v>
      </c>
      <c r="U33" s="52"/>
      <c r="V33" s="52"/>
      <c r="W33" s="64"/>
      <c r="X33" s="64"/>
      <c r="Y33" s="64"/>
      <c r="Z33" s="64"/>
      <c r="AA33" s="64"/>
      <c r="AB33" s="64"/>
      <c r="AC33" s="65" t="s">
        <v>672</v>
      </c>
      <c r="AD33" s="52" t="s">
        <v>238</v>
      </c>
      <c r="AE33" s="66" t="s">
        <v>207</v>
      </c>
      <c r="AF33" s="52" t="s">
        <v>115</v>
      </c>
      <c r="AG33" s="66" t="s">
        <v>63</v>
      </c>
      <c r="AH33" s="66"/>
      <c r="AI33" s="51"/>
      <c r="AJ33" s="85" t="s">
        <v>668</v>
      </c>
      <c r="AK33" s="67"/>
      <c r="AL33" s="66"/>
      <c r="AM33" s="68"/>
      <c r="AN33" s="68"/>
      <c r="AO33" s="66"/>
      <c r="AR33" s="58">
        <v>1</v>
      </c>
      <c r="AS33" s="58">
        <v>14</v>
      </c>
    </row>
    <row r="34" spans="1:64" s="58" customFormat="1" ht="102.75" customHeight="1">
      <c r="A34" s="51" t="e">
        <f>+#REF!+1</f>
        <v>#REF!</v>
      </c>
      <c r="B34" s="52">
        <v>13</v>
      </c>
      <c r="C34" s="242" t="s">
        <v>667</v>
      </c>
      <c r="D34" s="54" t="s">
        <v>1326</v>
      </c>
      <c r="E34" s="52" t="s">
        <v>1327</v>
      </c>
      <c r="F34" s="52" t="s">
        <v>1322</v>
      </c>
      <c r="G34" s="52" t="s">
        <v>664</v>
      </c>
      <c r="H34" s="52">
        <v>1</v>
      </c>
      <c r="I34" s="53">
        <v>60</v>
      </c>
      <c r="J34" s="53">
        <v>60</v>
      </c>
      <c r="K34" s="52"/>
      <c r="L34" s="52"/>
      <c r="M34" s="52"/>
      <c r="N34" s="52"/>
      <c r="O34" s="52"/>
      <c r="P34" s="52"/>
      <c r="Q34" s="52"/>
      <c r="R34" s="52"/>
      <c r="S34" s="52"/>
      <c r="T34" s="52"/>
      <c r="U34" s="52" t="s">
        <v>77</v>
      </c>
      <c r="V34" s="52" t="s">
        <v>59</v>
      </c>
      <c r="W34" s="52"/>
      <c r="X34" s="52"/>
      <c r="Y34" s="52"/>
      <c r="Z34" s="52"/>
      <c r="AA34" s="52"/>
      <c r="AB34" s="52" t="s">
        <v>57</v>
      </c>
      <c r="AC34" s="54" t="s">
        <v>665</v>
      </c>
      <c r="AD34" s="52" t="s">
        <v>666</v>
      </c>
      <c r="AE34" s="52" t="s">
        <v>667</v>
      </c>
      <c r="AF34" s="52" t="s">
        <v>115</v>
      </c>
      <c r="AG34" s="52" t="s">
        <v>63</v>
      </c>
      <c r="AH34" s="52"/>
      <c r="AI34" s="85"/>
      <c r="AJ34" s="85" t="s">
        <v>668</v>
      </c>
      <c r="AK34" s="311"/>
      <c r="AL34" s="52"/>
      <c r="AM34" s="55"/>
      <c r="AN34" s="55"/>
      <c r="AO34" s="61"/>
      <c r="AP34" s="61"/>
      <c r="BK34" s="58" t="s">
        <v>213</v>
      </c>
      <c r="BL34" s="58" t="s">
        <v>669</v>
      </c>
    </row>
    <row r="35" spans="1:64" s="58" customFormat="1" ht="50.25" customHeight="1">
      <c r="A35" s="51"/>
      <c r="B35" s="2" t="s">
        <v>560</v>
      </c>
      <c r="C35" s="2" t="s">
        <v>561</v>
      </c>
      <c r="D35" s="65"/>
      <c r="E35" s="52"/>
      <c r="F35" s="60">
        <f>+F36</f>
        <v>2</v>
      </c>
      <c r="G35" s="60">
        <f>+H35</f>
        <v>2</v>
      </c>
      <c r="H35" s="60">
        <f>+H36</f>
        <v>2</v>
      </c>
      <c r="I35" s="80">
        <f>+I36</f>
        <v>2158.6999999999998</v>
      </c>
      <c r="J35" s="80">
        <f>+J36</f>
        <v>91</v>
      </c>
      <c r="K35" s="52"/>
      <c r="L35" s="52"/>
      <c r="M35" s="63"/>
      <c r="N35" s="52"/>
      <c r="O35" s="52"/>
      <c r="P35" s="52"/>
      <c r="Q35" s="52"/>
      <c r="R35" s="52"/>
      <c r="S35" s="52"/>
      <c r="T35" s="59"/>
      <c r="U35" s="52"/>
      <c r="V35" s="60">
        <f>+V36</f>
        <v>1</v>
      </c>
      <c r="W35" s="64"/>
      <c r="X35" s="64"/>
      <c r="Y35" s="64"/>
      <c r="Z35" s="64"/>
      <c r="AA35" s="64"/>
      <c r="AB35" s="64"/>
      <c r="AC35" s="65"/>
      <c r="AD35" s="52"/>
      <c r="AE35" s="66"/>
      <c r="AF35" s="52"/>
      <c r="AG35" s="66"/>
      <c r="AH35" s="66"/>
      <c r="AI35" s="51"/>
      <c r="AJ35" s="85"/>
      <c r="AK35" s="67"/>
      <c r="AL35" s="66"/>
      <c r="AM35" s="68"/>
      <c r="AN35" s="68"/>
      <c r="AO35" s="69"/>
    </row>
    <row r="36" spans="1:64" ht="70.5" customHeight="1">
      <c r="A36" s="24"/>
      <c r="B36" s="254" t="s">
        <v>317</v>
      </c>
      <c r="C36" s="254" t="s">
        <v>607</v>
      </c>
      <c r="D36" s="139"/>
      <c r="E36" s="139"/>
      <c r="F36" s="254">
        <f>COUNTA(F37:F38)</f>
        <v>2</v>
      </c>
      <c r="G36" s="254">
        <f>+H36</f>
        <v>2</v>
      </c>
      <c r="H36" s="254">
        <f>+H38+H37</f>
        <v>2</v>
      </c>
      <c r="I36" s="14">
        <f>+I38+I37</f>
        <v>2158.6999999999998</v>
      </c>
      <c r="J36" s="14">
        <f>+J38+J37</f>
        <v>91</v>
      </c>
      <c r="K36" s="139"/>
      <c r="L36" s="30"/>
      <c r="M36" s="139"/>
      <c r="N36" s="139"/>
      <c r="O36" s="139"/>
      <c r="P36" s="139"/>
      <c r="Q36" s="139"/>
      <c r="R36" s="139"/>
      <c r="S36" s="139"/>
      <c r="T36" s="30"/>
      <c r="U36" s="139"/>
      <c r="V36" s="254">
        <f>COUNTA(V38:V38)</f>
        <v>1</v>
      </c>
      <c r="W36" s="139"/>
      <c r="X36" s="139"/>
      <c r="Y36" s="139"/>
      <c r="Z36" s="139"/>
      <c r="AA36" s="139"/>
      <c r="AB36" s="139"/>
      <c r="AC36" s="139"/>
      <c r="AD36" s="139"/>
      <c r="AE36" s="139"/>
      <c r="AF36" s="139"/>
      <c r="AG36" s="139"/>
      <c r="AH36" s="139"/>
      <c r="AI36" s="139"/>
      <c r="AJ36" s="139"/>
      <c r="AK36" s="139"/>
      <c r="AL36" s="139"/>
      <c r="AM36" s="29"/>
      <c r="AN36" s="29"/>
    </row>
    <row r="37" spans="1:64" s="77" customFormat="1" ht="136.5" customHeight="1">
      <c r="A37" s="70"/>
      <c r="B37" s="52">
        <v>14</v>
      </c>
      <c r="C37" s="262" t="s">
        <v>562</v>
      </c>
      <c r="D37" s="54" t="s">
        <v>645</v>
      </c>
      <c r="E37" s="60"/>
      <c r="F37" s="52" t="s">
        <v>1229</v>
      </c>
      <c r="G37" s="71" t="s">
        <v>642</v>
      </c>
      <c r="H37" s="52">
        <v>1</v>
      </c>
      <c r="I37" s="62">
        <v>50</v>
      </c>
      <c r="J37" s="62">
        <v>91</v>
      </c>
      <c r="K37" s="44" t="s">
        <v>643</v>
      </c>
      <c r="L37" s="44" t="s">
        <v>224</v>
      </c>
      <c r="M37" s="60"/>
      <c r="N37" s="60"/>
      <c r="O37" s="60"/>
      <c r="P37" s="60"/>
      <c r="Q37" s="60"/>
      <c r="R37" s="60"/>
      <c r="S37" s="60"/>
      <c r="T37" s="60"/>
      <c r="U37" s="60"/>
      <c r="V37" s="52" t="s">
        <v>1229</v>
      </c>
      <c r="W37" s="72" t="s">
        <v>644</v>
      </c>
      <c r="X37" s="138"/>
      <c r="Y37" s="60"/>
      <c r="Z37" s="60"/>
      <c r="AA37" s="60"/>
      <c r="AB37" s="60"/>
      <c r="AC37" s="54" t="s">
        <v>645</v>
      </c>
      <c r="AD37" s="54" t="s">
        <v>646</v>
      </c>
      <c r="AE37" s="54" t="s">
        <v>646</v>
      </c>
      <c r="AF37" s="46"/>
      <c r="AG37" s="73" t="s">
        <v>57</v>
      </c>
      <c r="AH37" s="73"/>
      <c r="AI37" s="73"/>
      <c r="AJ37" s="73"/>
      <c r="AK37" s="73"/>
      <c r="AL37" s="74" t="s">
        <v>647</v>
      </c>
      <c r="AM37" s="75"/>
      <c r="AN37" s="75"/>
      <c r="AO37" s="64"/>
      <c r="AP37" s="60"/>
      <c r="AQ37" s="60"/>
      <c r="AR37" s="60"/>
      <c r="AS37" s="60"/>
      <c r="AT37" s="60"/>
      <c r="AU37" s="60"/>
      <c r="AV37" s="52"/>
      <c r="AW37" s="60"/>
      <c r="AX37" s="52"/>
      <c r="AY37" s="60"/>
      <c r="AZ37" s="76"/>
      <c r="BA37" s="76"/>
    </row>
    <row r="38" spans="1:64" s="58" customFormat="1" ht="105" customHeight="1">
      <c r="A38" s="51"/>
      <c r="B38" s="139">
        <v>15</v>
      </c>
      <c r="C38" s="262" t="s">
        <v>562</v>
      </c>
      <c r="D38" s="54" t="s">
        <v>1230</v>
      </c>
      <c r="E38" s="52"/>
      <c r="F38" s="44" t="s">
        <v>637</v>
      </c>
      <c r="G38" s="262" t="s">
        <v>636</v>
      </c>
      <c r="H38" s="52">
        <v>1</v>
      </c>
      <c r="I38" s="62">
        <v>2108.6999999999998</v>
      </c>
      <c r="J38" s="53"/>
      <c r="K38" s="52"/>
      <c r="L38" s="52"/>
      <c r="M38" s="63"/>
      <c r="N38" s="52"/>
      <c r="O38" s="52"/>
      <c r="P38" s="52"/>
      <c r="Q38" s="52"/>
      <c r="R38" s="52"/>
      <c r="S38" s="52"/>
      <c r="T38" s="59"/>
      <c r="U38" s="52"/>
      <c r="V38" s="44" t="s">
        <v>637</v>
      </c>
      <c r="W38" s="45" t="s">
        <v>638</v>
      </c>
      <c r="X38" s="64"/>
      <c r="Y38" s="64"/>
      <c r="Z38" s="64"/>
      <c r="AA38" s="64"/>
      <c r="AB38" s="64"/>
      <c r="AC38" s="54" t="s">
        <v>1230</v>
      </c>
      <c r="AD38" s="52" t="s">
        <v>639</v>
      </c>
      <c r="AE38" s="66" t="s">
        <v>640</v>
      </c>
      <c r="AF38" s="52"/>
      <c r="AG38" s="66"/>
      <c r="AH38" s="66"/>
      <c r="AI38" s="51"/>
      <c r="AJ38" s="274" t="s">
        <v>641</v>
      </c>
      <c r="AK38" s="67"/>
      <c r="AL38" s="66"/>
      <c r="AM38" s="68"/>
      <c r="AN38" s="68"/>
      <c r="AO38" s="69"/>
    </row>
    <row r="39" spans="1:64" s="32" customFormat="1" ht="41.25" hidden="1" customHeight="1">
      <c r="A39" s="31"/>
      <c r="B39" s="254"/>
      <c r="C39" s="254" t="s">
        <v>577</v>
      </c>
      <c r="D39" s="254"/>
      <c r="E39" s="254"/>
      <c r="F39" s="254"/>
      <c r="G39" s="254" t="s">
        <v>597</v>
      </c>
      <c r="H39" s="254">
        <f>+H16+H35</f>
        <v>15</v>
      </c>
      <c r="I39" s="14">
        <f>+I16+I35</f>
        <v>11212.2</v>
      </c>
      <c r="J39" s="14">
        <f>+J16+J35</f>
        <v>10189</v>
      </c>
      <c r="K39" s="254"/>
      <c r="L39" s="50"/>
      <c r="M39" s="254"/>
      <c r="N39" s="254"/>
      <c r="O39" s="254"/>
      <c r="P39" s="254"/>
      <c r="Q39" s="254"/>
      <c r="R39" s="254"/>
      <c r="S39" s="14">
        <f>+S16+S35</f>
        <v>4</v>
      </c>
      <c r="T39" s="14">
        <f>+T16+T35</f>
        <v>0</v>
      </c>
      <c r="U39" s="14">
        <f>+U16+U35</f>
        <v>0</v>
      </c>
      <c r="V39" s="254">
        <f>+V16+V35</f>
        <v>11</v>
      </c>
      <c r="W39" s="254"/>
      <c r="X39" s="254"/>
      <c r="Y39" s="254"/>
      <c r="Z39" s="254"/>
      <c r="AA39" s="254"/>
      <c r="AB39" s="254"/>
      <c r="AC39" s="139"/>
      <c r="AD39" s="139"/>
      <c r="AE39" s="139"/>
      <c r="AF39" s="254"/>
      <c r="AG39" s="254"/>
      <c r="AH39" s="254"/>
      <c r="AI39" s="254"/>
      <c r="AJ39" s="254"/>
      <c r="AK39" s="254"/>
      <c r="AL39" s="254"/>
      <c r="AM39" s="258"/>
      <c r="AN39" s="258"/>
    </row>
    <row r="40" spans="1:64" ht="16.5" hidden="1">
      <c r="B40" s="26"/>
      <c r="C40" s="37"/>
      <c r="D40" s="37"/>
      <c r="E40" s="37"/>
      <c r="F40" s="37"/>
      <c r="G40" s="37"/>
      <c r="H40" s="37"/>
      <c r="I40" s="33">
        <f>I19+I20+I18+I22+I23+I24+I25+I38+I37+I30+I31+I34+I33</f>
        <v>11212.199999999999</v>
      </c>
      <c r="J40" s="33">
        <f>J19+J20+J18+J22+J23+J24+J25+J38+J37+J30+J31+J34+J33</f>
        <v>10189</v>
      </c>
      <c r="K40" s="26"/>
      <c r="L40" s="26"/>
      <c r="M40" s="26"/>
      <c r="N40" s="26"/>
      <c r="O40" s="26"/>
      <c r="P40" s="26"/>
      <c r="Q40" s="26"/>
      <c r="R40" s="26"/>
      <c r="S40" s="26"/>
      <c r="T40" s="26"/>
      <c r="U40" s="26"/>
      <c r="V40" s="26"/>
    </row>
    <row r="41" spans="1:64" ht="16.5" hidden="1">
      <c r="B41" s="26"/>
      <c r="C41" s="37"/>
      <c r="D41" s="37"/>
      <c r="E41" s="37"/>
      <c r="F41" s="37"/>
      <c r="G41" s="37"/>
      <c r="H41" s="37"/>
      <c r="I41" s="33">
        <f>I40-I39</f>
        <v>0</v>
      </c>
      <c r="J41" s="33">
        <f>J40-J39</f>
        <v>0</v>
      </c>
      <c r="K41" s="26"/>
      <c r="L41" s="26"/>
      <c r="M41" s="26"/>
      <c r="N41" s="26"/>
      <c r="O41" s="26"/>
      <c r="P41" s="26"/>
      <c r="Q41" s="26"/>
      <c r="R41" s="26"/>
      <c r="S41" s="26"/>
      <c r="T41" s="26"/>
      <c r="U41" s="26"/>
      <c r="V41" s="26"/>
    </row>
    <row r="42" spans="1:64" ht="16.5" hidden="1">
      <c r="B42" s="26"/>
      <c r="C42" s="37"/>
      <c r="D42" s="37"/>
      <c r="E42" s="37"/>
      <c r="F42" s="37"/>
      <c r="G42" s="37"/>
      <c r="H42" s="37"/>
      <c r="I42" s="33">
        <f>I40-I39</f>
        <v>0</v>
      </c>
      <c r="J42" s="33">
        <f>J40-J39</f>
        <v>0</v>
      </c>
      <c r="K42" s="26"/>
      <c r="L42" s="26"/>
      <c r="M42" s="26"/>
      <c r="N42" s="26"/>
      <c r="O42" s="26"/>
      <c r="P42" s="26"/>
      <c r="Q42" s="26"/>
      <c r="R42" s="26"/>
      <c r="S42" s="26"/>
      <c r="T42" s="26"/>
      <c r="U42" s="26"/>
      <c r="V42" s="26"/>
    </row>
    <row r="43" spans="1:64" ht="16.5">
      <c r="B43" s="26"/>
      <c r="C43" s="37"/>
      <c r="D43" s="37"/>
      <c r="E43" s="37"/>
      <c r="F43" s="37"/>
      <c r="G43" s="37"/>
      <c r="H43" s="37"/>
      <c r="I43" s="33"/>
      <c r="J43" s="33"/>
      <c r="K43" s="26"/>
      <c r="L43" s="26"/>
      <c r="M43" s="26"/>
      <c r="N43" s="26"/>
      <c r="O43" s="26"/>
      <c r="P43" s="26"/>
      <c r="Q43" s="26"/>
      <c r="R43" s="26"/>
      <c r="S43" s="26"/>
      <c r="T43" s="26"/>
      <c r="U43" s="26"/>
      <c r="V43" s="26"/>
    </row>
    <row r="44" spans="1:64" ht="16.5">
      <c r="B44" s="26"/>
      <c r="C44" s="37"/>
      <c r="D44" s="37"/>
      <c r="E44" s="37"/>
      <c r="F44" s="37"/>
      <c r="G44" s="37"/>
      <c r="H44" s="37"/>
      <c r="I44" s="33"/>
      <c r="J44" s="33"/>
      <c r="K44" s="26"/>
      <c r="L44" s="26"/>
      <c r="M44" s="26"/>
      <c r="N44" s="26"/>
      <c r="O44" s="26"/>
      <c r="P44" s="26"/>
      <c r="Q44" s="26"/>
      <c r="R44" s="26"/>
      <c r="S44" s="26"/>
      <c r="T44" s="26"/>
      <c r="U44" s="26"/>
      <c r="V44" s="26"/>
    </row>
    <row r="45" spans="1:64" ht="16.5">
      <c r="B45" s="26"/>
      <c r="C45" s="37"/>
      <c r="D45" s="37"/>
      <c r="E45" s="37"/>
      <c r="F45" s="37"/>
      <c r="G45" s="37"/>
      <c r="H45" s="37"/>
      <c r="I45" s="33"/>
      <c r="J45" s="33"/>
      <c r="K45" s="26"/>
      <c r="L45" s="26"/>
      <c r="M45" s="26"/>
      <c r="N45" s="26"/>
      <c r="O45" s="26"/>
      <c r="P45" s="26"/>
      <c r="Q45" s="26"/>
      <c r="R45" s="26"/>
      <c r="S45" s="26"/>
      <c r="T45" s="26"/>
      <c r="U45" s="26"/>
      <c r="V45" s="26"/>
    </row>
    <row r="46" spans="1:64" ht="16.5">
      <c r="B46" s="26"/>
      <c r="C46" s="37"/>
      <c r="D46" s="37"/>
      <c r="E46" s="37"/>
      <c r="F46" s="37"/>
      <c r="G46" s="37"/>
      <c r="H46" s="37"/>
      <c r="I46" s="33"/>
      <c r="J46" s="33"/>
      <c r="K46" s="26"/>
      <c r="L46" s="26"/>
      <c r="M46" s="26"/>
      <c r="N46" s="26"/>
      <c r="O46" s="26"/>
      <c r="P46" s="26"/>
      <c r="Q46" s="26"/>
      <c r="R46" s="26"/>
      <c r="S46" s="26"/>
      <c r="T46" s="26"/>
      <c r="U46" s="26"/>
      <c r="V46" s="26"/>
    </row>
    <row r="47" spans="1:64" ht="16.5">
      <c r="B47" s="26"/>
      <c r="C47" s="37"/>
      <c r="D47" s="37"/>
      <c r="E47" s="37"/>
      <c r="F47" s="37"/>
      <c r="G47" s="37"/>
      <c r="H47" s="37"/>
      <c r="I47" s="33"/>
      <c r="J47" s="33"/>
      <c r="K47" s="26"/>
      <c r="L47" s="26"/>
      <c r="M47" s="26"/>
      <c r="N47" s="26"/>
      <c r="O47" s="26"/>
      <c r="P47" s="26"/>
      <c r="Q47" s="26"/>
      <c r="R47" s="26"/>
      <c r="S47" s="26"/>
      <c r="T47" s="26"/>
      <c r="U47" s="26"/>
      <c r="V47" s="26"/>
    </row>
    <row r="48" spans="1:64" ht="16.5" hidden="1">
      <c r="B48" s="26"/>
      <c r="C48" s="37"/>
      <c r="D48" s="37"/>
      <c r="E48" s="37"/>
      <c r="F48" s="37"/>
      <c r="G48" s="37"/>
      <c r="H48" s="37"/>
      <c r="I48" s="33"/>
      <c r="J48" s="33"/>
      <c r="K48" s="26"/>
      <c r="L48" s="26"/>
      <c r="M48" s="26"/>
      <c r="N48" s="26"/>
      <c r="O48" s="26"/>
      <c r="P48" s="26"/>
      <c r="Q48" s="26"/>
      <c r="R48" s="26"/>
      <c r="S48" s="26"/>
      <c r="T48" s="26"/>
      <c r="U48" s="26"/>
      <c r="V48" s="26"/>
    </row>
    <row r="49" spans="1:64" ht="16.5" hidden="1">
      <c r="B49" s="26"/>
      <c r="C49" s="37"/>
      <c r="D49" s="37"/>
      <c r="E49" s="37"/>
      <c r="F49" s="37"/>
      <c r="G49" s="37"/>
      <c r="H49" s="37"/>
      <c r="I49" s="33"/>
      <c r="J49" s="33"/>
      <c r="K49" s="26"/>
      <c r="L49" s="26"/>
      <c r="M49" s="26"/>
      <c r="N49" s="26"/>
      <c r="O49" s="26"/>
      <c r="P49" s="26"/>
      <c r="Q49" s="26"/>
      <c r="R49" s="26"/>
      <c r="S49" s="26"/>
      <c r="T49" s="26"/>
      <c r="U49" s="26"/>
      <c r="V49" s="26"/>
    </row>
    <row r="50" spans="1:64" ht="16.5" hidden="1">
      <c r="B50" s="26"/>
      <c r="C50" s="37"/>
      <c r="D50" s="37"/>
      <c r="E50" s="37"/>
      <c r="F50" s="37"/>
      <c r="G50" s="37"/>
      <c r="H50" s="37"/>
      <c r="I50" s="33"/>
      <c r="J50" s="33"/>
      <c r="K50" s="26"/>
      <c r="L50" s="26"/>
      <c r="M50" s="26"/>
      <c r="N50" s="26"/>
      <c r="O50" s="26"/>
      <c r="P50" s="26"/>
      <c r="Q50" s="26"/>
      <c r="R50" s="26"/>
      <c r="S50" s="26"/>
      <c r="T50" s="26"/>
      <c r="U50" s="26"/>
      <c r="V50" s="26"/>
    </row>
    <row r="51" spans="1:64" ht="16.5" hidden="1">
      <c r="B51" s="26"/>
      <c r="C51" s="37"/>
      <c r="D51" s="37"/>
      <c r="E51" s="37"/>
      <c r="F51" s="37"/>
      <c r="G51" s="37"/>
      <c r="H51" s="37"/>
      <c r="I51" s="33"/>
      <c r="J51" s="33"/>
      <c r="K51" s="26"/>
      <c r="L51" s="26"/>
      <c r="M51" s="26"/>
      <c r="N51" s="26"/>
      <c r="O51" s="26"/>
      <c r="P51" s="26"/>
      <c r="Q51" s="26"/>
      <c r="R51" s="26"/>
      <c r="S51" s="26"/>
      <c r="T51" s="26"/>
      <c r="U51" s="26"/>
      <c r="V51" s="26"/>
    </row>
    <row r="52" spans="1:64" ht="16.5" hidden="1">
      <c r="B52" s="26"/>
      <c r="C52" s="37"/>
      <c r="D52" s="37"/>
      <c r="E52" s="37"/>
      <c r="F52" s="37"/>
      <c r="G52" s="37"/>
      <c r="H52" s="37"/>
      <c r="I52" s="33"/>
      <c r="J52" s="33"/>
      <c r="K52" s="26"/>
      <c r="L52" s="26"/>
      <c r="M52" s="26"/>
      <c r="N52" s="26"/>
      <c r="O52" s="26"/>
      <c r="P52" s="26"/>
      <c r="Q52" s="26"/>
      <c r="R52" s="26"/>
      <c r="S52" s="26"/>
      <c r="T52" s="26"/>
      <c r="U52" s="26"/>
      <c r="V52" s="26"/>
    </row>
    <row r="53" spans="1:64" s="32" customFormat="1" ht="42.75" hidden="1" customHeight="1">
      <c r="A53" s="31"/>
      <c r="B53" s="254" t="s">
        <v>578</v>
      </c>
      <c r="C53" s="254" t="s">
        <v>673</v>
      </c>
      <c r="D53" s="254"/>
      <c r="E53" s="254"/>
      <c r="F53" s="254"/>
      <c r="G53" s="254">
        <f>+H53</f>
        <v>1</v>
      </c>
      <c r="H53" s="254">
        <f>+H54</f>
        <v>1</v>
      </c>
      <c r="I53" s="14">
        <f>+I54</f>
        <v>333.99</v>
      </c>
      <c r="J53" s="14">
        <f>+J54</f>
        <v>0</v>
      </c>
      <c r="K53" s="254"/>
      <c r="L53" s="254"/>
      <c r="M53" s="254"/>
      <c r="N53" s="254"/>
      <c r="O53" s="254"/>
      <c r="P53" s="254"/>
      <c r="Q53" s="254"/>
      <c r="R53" s="254"/>
      <c r="S53" s="254"/>
      <c r="T53" s="254"/>
      <c r="U53" s="254"/>
      <c r="V53" s="254"/>
      <c r="W53" s="34"/>
      <c r="X53" s="34"/>
      <c r="Y53" s="34"/>
      <c r="Z53" s="34"/>
      <c r="AA53" s="34"/>
      <c r="AB53" s="34"/>
      <c r="AC53" s="24"/>
      <c r="AD53" s="9"/>
      <c r="AE53" s="9"/>
      <c r="AF53" s="15"/>
      <c r="AG53" s="15"/>
      <c r="AH53" s="15"/>
      <c r="AI53" s="9"/>
      <c r="AJ53" s="15"/>
      <c r="AK53" s="9"/>
      <c r="AL53" s="15"/>
      <c r="AM53" s="17"/>
      <c r="AN53" s="17"/>
      <c r="AO53" s="15"/>
      <c r="AP53" s="86">
        <v>1</v>
      </c>
    </row>
    <row r="54" spans="1:64" ht="105.75" hidden="1" customHeight="1">
      <c r="A54" s="24" t="e">
        <f>+#REF!+1</f>
        <v>#REF!</v>
      </c>
      <c r="B54" s="139" t="s">
        <v>579</v>
      </c>
      <c r="C54" s="9" t="s">
        <v>674</v>
      </c>
      <c r="D54" s="9"/>
      <c r="E54" s="9"/>
      <c r="F54" s="9"/>
      <c r="G54" s="139" t="s">
        <v>580</v>
      </c>
      <c r="H54" s="139">
        <v>1</v>
      </c>
      <c r="I54" s="4">
        <v>333.99</v>
      </c>
      <c r="J54" s="4"/>
      <c r="K54" s="139"/>
      <c r="L54" s="139"/>
      <c r="M54" s="139"/>
      <c r="N54" s="139"/>
      <c r="O54" s="87"/>
      <c r="P54" s="87"/>
      <c r="Q54" s="139"/>
      <c r="R54" s="139"/>
      <c r="S54" s="139"/>
      <c r="T54" s="139"/>
      <c r="U54" s="139"/>
      <c r="V54" s="139"/>
      <c r="W54" s="25"/>
      <c r="X54" s="25"/>
      <c r="Y54" s="25"/>
      <c r="Z54" s="25"/>
      <c r="AA54" s="25"/>
      <c r="AB54" s="25"/>
      <c r="AC54" s="9" t="s">
        <v>581</v>
      </c>
      <c r="AD54" s="9" t="s">
        <v>581</v>
      </c>
      <c r="AE54" s="9" t="s">
        <v>293</v>
      </c>
      <c r="AF54" s="139" t="s">
        <v>115</v>
      </c>
      <c r="AG54" s="9" t="s">
        <v>63</v>
      </c>
      <c r="AH54" s="9"/>
      <c r="AI54" s="9"/>
      <c r="AJ54" s="9"/>
      <c r="AK54" s="9"/>
      <c r="AL54" s="9"/>
      <c r="AM54" s="29" t="s">
        <v>64</v>
      </c>
      <c r="AN54" s="12" t="s">
        <v>582</v>
      </c>
      <c r="AO54" s="9"/>
      <c r="BK54" s="26" t="s">
        <v>312</v>
      </c>
      <c r="BL54" s="26" t="s">
        <v>313</v>
      </c>
    </row>
    <row r="55" spans="1:64" ht="16.5" hidden="1">
      <c r="B55" s="26"/>
      <c r="C55" s="37"/>
      <c r="D55" s="37"/>
      <c r="E55" s="37"/>
      <c r="F55" s="37"/>
      <c r="G55" s="37"/>
      <c r="H55" s="37"/>
      <c r="I55" s="33"/>
      <c r="J55" s="33"/>
      <c r="K55" s="26"/>
      <c r="L55" s="26"/>
      <c r="M55" s="26"/>
      <c r="N55" s="26"/>
      <c r="O55" s="26"/>
      <c r="P55" s="26"/>
      <c r="Q55" s="26"/>
      <c r="R55" s="26"/>
      <c r="S55" s="26"/>
      <c r="T55" s="26"/>
      <c r="U55" s="26"/>
      <c r="V55" s="26"/>
    </row>
    <row r="56" spans="1:64" ht="16.5" hidden="1">
      <c r="B56" s="26"/>
      <c r="C56" s="37"/>
      <c r="D56" s="37"/>
      <c r="E56" s="37"/>
      <c r="F56" s="37"/>
      <c r="G56" s="37"/>
      <c r="H56" s="37"/>
      <c r="I56" s="33"/>
      <c r="J56" s="33"/>
      <c r="K56" s="26"/>
      <c r="L56" s="26"/>
      <c r="M56" s="26"/>
      <c r="N56" s="26"/>
      <c r="O56" s="26"/>
      <c r="P56" s="26"/>
      <c r="Q56" s="26"/>
      <c r="R56" s="26"/>
      <c r="S56" s="26"/>
      <c r="T56" s="26"/>
      <c r="U56" s="26"/>
      <c r="V56" s="26"/>
    </row>
    <row r="57" spans="1:64" ht="16.5" hidden="1">
      <c r="B57" s="26"/>
      <c r="C57" s="37"/>
      <c r="D57" s="37"/>
      <c r="E57" s="37"/>
      <c r="F57" s="37"/>
      <c r="G57" s="37"/>
      <c r="H57" s="37"/>
      <c r="I57" s="33"/>
      <c r="J57" s="33"/>
      <c r="K57" s="26"/>
      <c r="L57" s="26"/>
      <c r="M57" s="26"/>
      <c r="N57" s="26"/>
      <c r="O57" s="26"/>
      <c r="P57" s="26"/>
      <c r="Q57" s="26"/>
      <c r="R57" s="26"/>
      <c r="S57" s="26"/>
      <c r="T57" s="26"/>
      <c r="U57" s="26"/>
      <c r="V57" s="26"/>
    </row>
    <row r="58" spans="1:64" ht="16.5" hidden="1">
      <c r="B58" s="26"/>
      <c r="C58" s="37"/>
      <c r="D58" s="37"/>
      <c r="E58" s="37"/>
      <c r="F58" s="37"/>
      <c r="G58" s="37"/>
      <c r="H58" s="37"/>
      <c r="I58" s="33"/>
      <c r="J58" s="33"/>
      <c r="K58" s="26"/>
      <c r="L58" s="26"/>
      <c r="M58" s="26"/>
      <c r="N58" s="26"/>
      <c r="O58" s="26"/>
      <c r="P58" s="26"/>
      <c r="Q58" s="26"/>
      <c r="R58" s="26"/>
      <c r="S58" s="26"/>
      <c r="T58" s="26"/>
      <c r="U58" s="26"/>
      <c r="V58" s="26"/>
    </row>
    <row r="59" spans="1:64" ht="16.5" hidden="1">
      <c r="B59" s="26"/>
      <c r="C59" s="37"/>
      <c r="D59" s="37"/>
      <c r="E59" s="37"/>
      <c r="F59" s="37"/>
      <c r="G59" s="37"/>
      <c r="H59" s="37"/>
      <c r="I59" s="33"/>
      <c r="J59" s="33"/>
      <c r="K59" s="26"/>
      <c r="L59" s="26"/>
      <c r="M59" s="26"/>
      <c r="N59" s="26"/>
      <c r="O59" s="26"/>
      <c r="P59" s="26"/>
      <c r="Q59" s="26"/>
      <c r="R59" s="26"/>
      <c r="S59" s="26"/>
      <c r="T59" s="26"/>
      <c r="U59" s="26"/>
      <c r="V59" s="26"/>
    </row>
    <row r="60" spans="1:64" ht="16.5" hidden="1">
      <c r="B60" s="26"/>
      <c r="C60" s="37"/>
      <c r="D60" s="37"/>
      <c r="E60" s="37"/>
      <c r="F60" s="37"/>
      <c r="G60" s="37"/>
      <c r="H60" s="37"/>
      <c r="I60" s="33"/>
      <c r="J60" s="33"/>
      <c r="K60" s="26"/>
      <c r="L60" s="26"/>
      <c r="M60" s="26"/>
      <c r="N60" s="26"/>
      <c r="O60" s="26"/>
      <c r="P60" s="26"/>
      <c r="Q60" s="26"/>
      <c r="R60" s="26"/>
      <c r="S60" s="26"/>
      <c r="T60" s="26"/>
      <c r="U60" s="26"/>
      <c r="V60" s="26"/>
    </row>
    <row r="61" spans="1:64" ht="16.5" hidden="1">
      <c r="B61" s="26"/>
      <c r="C61" s="37"/>
      <c r="D61" s="37"/>
      <c r="E61" s="37"/>
      <c r="F61" s="37"/>
      <c r="G61" s="37"/>
      <c r="H61" s="37"/>
      <c r="I61" s="33"/>
      <c r="J61" s="33"/>
      <c r="K61" s="26"/>
      <c r="L61" s="26"/>
      <c r="M61" s="26"/>
      <c r="N61" s="26"/>
      <c r="O61" s="26"/>
      <c r="P61" s="26"/>
      <c r="Q61" s="26"/>
      <c r="R61" s="26"/>
      <c r="S61" s="26"/>
      <c r="T61" s="26"/>
      <c r="U61" s="26"/>
      <c r="V61" s="26"/>
    </row>
    <row r="62" spans="1:64" ht="16.5" hidden="1">
      <c r="B62" s="26"/>
      <c r="C62" s="37"/>
      <c r="D62" s="37"/>
      <c r="E62" s="37"/>
      <c r="F62" s="37"/>
      <c r="G62" s="37"/>
      <c r="H62" s="37"/>
      <c r="I62" s="33"/>
      <c r="J62" s="33"/>
      <c r="K62" s="26"/>
      <c r="L62" s="26"/>
      <c r="M62" s="26"/>
      <c r="N62" s="26"/>
      <c r="O62" s="26"/>
      <c r="P62" s="26"/>
      <c r="Q62" s="26"/>
      <c r="R62" s="26"/>
      <c r="S62" s="26"/>
      <c r="T62" s="26"/>
      <c r="U62" s="26"/>
      <c r="V62" s="26"/>
    </row>
    <row r="63" spans="1:64" ht="16.5" hidden="1">
      <c r="B63" s="26"/>
      <c r="C63" s="37"/>
      <c r="D63" s="37"/>
      <c r="E63" s="37"/>
      <c r="F63" s="37"/>
      <c r="G63" s="37"/>
      <c r="H63" s="37"/>
      <c r="I63" s="33"/>
      <c r="J63" s="33"/>
      <c r="K63" s="26"/>
      <c r="L63" s="26"/>
      <c r="M63" s="26"/>
      <c r="N63" s="26"/>
      <c r="O63" s="26"/>
      <c r="P63" s="26"/>
      <c r="Q63" s="26"/>
      <c r="R63" s="26"/>
      <c r="S63" s="26"/>
      <c r="T63" s="26"/>
      <c r="U63" s="26"/>
      <c r="V63" s="26"/>
    </row>
    <row r="64" spans="1:64" ht="16.5" hidden="1">
      <c r="B64" s="26"/>
      <c r="C64" s="37"/>
      <c r="D64" s="37"/>
      <c r="E64" s="37"/>
      <c r="F64" s="37"/>
      <c r="G64" s="37"/>
      <c r="H64" s="37"/>
      <c r="I64" s="33"/>
      <c r="J64" s="33"/>
      <c r="K64" s="26"/>
      <c r="L64" s="26"/>
      <c r="M64" s="26"/>
      <c r="N64" s="26"/>
      <c r="O64" s="26"/>
      <c r="P64" s="26"/>
      <c r="Q64" s="26"/>
      <c r="R64" s="26"/>
      <c r="S64" s="26"/>
      <c r="T64" s="26"/>
      <c r="U64" s="26"/>
      <c r="V64" s="26"/>
    </row>
    <row r="65" spans="3:10" s="26" customFormat="1" ht="16.5" hidden="1">
      <c r="C65" s="37"/>
      <c r="D65" s="37"/>
      <c r="E65" s="37"/>
      <c r="F65" s="37"/>
      <c r="G65" s="37"/>
      <c r="H65" s="37"/>
      <c r="I65" s="33"/>
      <c r="J65" s="33"/>
    </row>
    <row r="66" spans="3:10" s="26" customFormat="1" ht="16.5" hidden="1">
      <c r="C66" s="37"/>
      <c r="D66" s="37"/>
      <c r="E66" s="37"/>
      <c r="F66" s="37"/>
      <c r="G66" s="37"/>
      <c r="H66" s="37"/>
      <c r="I66" s="33"/>
      <c r="J66" s="33"/>
    </row>
    <row r="67" spans="3:10" s="26" customFormat="1" ht="16.5" hidden="1">
      <c r="C67" s="37"/>
      <c r="D67" s="37"/>
      <c r="E67" s="37"/>
      <c r="F67" s="37"/>
      <c r="G67" s="37"/>
      <c r="H67" s="37"/>
      <c r="I67" s="33"/>
      <c r="J67" s="33"/>
    </row>
    <row r="68" spans="3:10" s="26" customFormat="1" ht="16.5" hidden="1">
      <c r="C68" s="37"/>
      <c r="D68" s="37"/>
      <c r="E68" s="37"/>
      <c r="F68" s="37"/>
      <c r="G68" s="37"/>
      <c r="H68" s="37"/>
      <c r="I68" s="33"/>
      <c r="J68" s="33"/>
    </row>
    <row r="69" spans="3:10" s="26" customFormat="1" ht="16.5" hidden="1">
      <c r="C69" s="37"/>
      <c r="D69" s="37"/>
      <c r="E69" s="37"/>
      <c r="F69" s="37"/>
      <c r="G69" s="37"/>
      <c r="H69" s="37"/>
      <c r="I69" s="33"/>
      <c r="J69" s="33"/>
    </row>
    <row r="70" spans="3:10" s="26" customFormat="1" ht="16.5" hidden="1">
      <c r="C70" s="37"/>
      <c r="D70" s="37"/>
      <c r="E70" s="37"/>
      <c r="F70" s="37"/>
      <c r="G70" s="37"/>
      <c r="H70" s="37"/>
      <c r="I70" s="33"/>
      <c r="J70" s="33"/>
    </row>
    <row r="71" spans="3:10" s="26" customFormat="1" ht="16.5" hidden="1">
      <c r="C71" s="37"/>
      <c r="D71" s="37"/>
      <c r="E71" s="37"/>
      <c r="F71" s="37"/>
      <c r="G71" s="37"/>
      <c r="H71" s="37"/>
      <c r="I71" s="33"/>
      <c r="J71" s="33"/>
    </row>
    <row r="72" spans="3:10" s="26" customFormat="1" ht="16.5" hidden="1">
      <c r="C72" s="37"/>
      <c r="D72" s="37"/>
      <c r="E72" s="37"/>
      <c r="F72" s="37"/>
      <c r="G72" s="37"/>
      <c r="H72" s="37"/>
      <c r="I72" s="33"/>
      <c r="J72" s="33"/>
    </row>
    <row r="73" spans="3:10" s="26" customFormat="1" ht="16.5" hidden="1">
      <c r="C73" s="37"/>
      <c r="D73" s="37"/>
      <c r="E73" s="37"/>
      <c r="F73" s="37"/>
      <c r="G73" s="37"/>
      <c r="H73" s="37"/>
      <c r="I73" s="33"/>
      <c r="J73" s="33"/>
    </row>
    <row r="74" spans="3:10" s="26" customFormat="1" ht="16.5" hidden="1">
      <c r="C74" s="37"/>
      <c r="D74" s="37"/>
      <c r="E74" s="37"/>
      <c r="F74" s="37"/>
      <c r="G74" s="37"/>
      <c r="H74" s="37"/>
      <c r="I74" s="33"/>
      <c r="J74" s="33"/>
    </row>
    <row r="75" spans="3:10" s="26" customFormat="1" ht="16.5" hidden="1">
      <c r="C75" s="37"/>
      <c r="D75" s="37"/>
      <c r="E75" s="37"/>
      <c r="F75" s="37"/>
      <c r="G75" s="37"/>
      <c r="H75" s="37"/>
      <c r="I75" s="33"/>
      <c r="J75" s="33"/>
    </row>
    <row r="76" spans="3:10" s="26" customFormat="1" ht="16.5" hidden="1">
      <c r="C76" s="37"/>
      <c r="D76" s="37"/>
      <c r="E76" s="37"/>
      <c r="F76" s="37"/>
      <c r="G76" s="37"/>
      <c r="H76" s="37"/>
      <c r="I76" s="33"/>
      <c r="J76" s="33"/>
    </row>
    <row r="77" spans="3:10" s="26" customFormat="1" ht="34.5" hidden="1" customHeight="1">
      <c r="C77" s="37"/>
      <c r="D77" s="37"/>
      <c r="E77" s="37"/>
      <c r="F77" s="37"/>
      <c r="G77" s="37"/>
      <c r="H77" s="37"/>
      <c r="I77" s="33" t="e">
        <f>#REF!+#REF!+#REF!+#REF!</f>
        <v>#REF!</v>
      </c>
      <c r="J77" s="33"/>
    </row>
    <row r="78" spans="3:10" s="26" customFormat="1" ht="16.5" hidden="1">
      <c r="C78" s="37"/>
      <c r="D78" s="37"/>
      <c r="E78" s="37"/>
      <c r="F78" s="37"/>
      <c r="G78" s="37"/>
      <c r="H78" s="37"/>
      <c r="I78" s="33"/>
      <c r="J78" s="33"/>
    </row>
    <row r="79" spans="3:10" s="26" customFormat="1" ht="16.5">
      <c r="C79" s="37"/>
      <c r="D79" s="37"/>
      <c r="E79" s="37"/>
      <c r="F79" s="37"/>
      <c r="G79" s="37"/>
      <c r="H79" s="37"/>
      <c r="I79" s="33"/>
      <c r="J79" s="33"/>
    </row>
    <row r="80" spans="3:10" s="26" customFormat="1" ht="16.5">
      <c r="C80" s="37"/>
      <c r="D80" s="37"/>
      <c r="E80" s="37"/>
      <c r="F80" s="37"/>
      <c r="G80" s="37"/>
      <c r="H80" s="37"/>
      <c r="I80" s="33"/>
      <c r="J80" s="33"/>
    </row>
    <row r="81" spans="3:10" s="26" customFormat="1" ht="16.5">
      <c r="C81" s="37"/>
      <c r="D81" s="37"/>
      <c r="E81" s="37"/>
      <c r="F81" s="37"/>
      <c r="G81" s="37"/>
      <c r="H81" s="37"/>
      <c r="I81" s="33"/>
      <c r="J81" s="33"/>
    </row>
    <row r="82" spans="3:10" s="26" customFormat="1" ht="16.5">
      <c r="C82" s="37"/>
      <c r="D82" s="37"/>
      <c r="E82" s="37"/>
      <c r="F82" s="37"/>
      <c r="G82" s="37"/>
      <c r="H82" s="37"/>
      <c r="I82" s="33"/>
      <c r="J82" s="33"/>
    </row>
    <row r="83" spans="3:10" s="26" customFormat="1" ht="16.5">
      <c r="C83" s="37"/>
      <c r="D83" s="37"/>
      <c r="E83" s="37"/>
      <c r="F83" s="37"/>
      <c r="G83" s="37"/>
      <c r="H83" s="37"/>
      <c r="I83" s="33"/>
      <c r="J83" s="33"/>
    </row>
    <row r="84" spans="3:10" s="26" customFormat="1" ht="16.5">
      <c r="C84" s="37"/>
      <c r="D84" s="37"/>
      <c r="E84" s="37"/>
      <c r="F84" s="37"/>
      <c r="G84" s="37"/>
      <c r="H84" s="37"/>
      <c r="I84" s="33"/>
      <c r="J84" s="33"/>
    </row>
    <row r="85" spans="3:10" s="26" customFormat="1" ht="16.5">
      <c r="C85" s="37"/>
      <c r="D85" s="37"/>
      <c r="E85" s="37"/>
      <c r="F85" s="37"/>
      <c r="G85" s="37"/>
      <c r="H85" s="37"/>
      <c r="I85" s="33"/>
      <c r="J85" s="33"/>
    </row>
    <row r="86" spans="3:10" s="26" customFormat="1" ht="16.5">
      <c r="C86" s="37"/>
      <c r="D86" s="37"/>
      <c r="E86" s="37"/>
      <c r="F86" s="37"/>
      <c r="G86" s="37"/>
      <c r="H86" s="37"/>
      <c r="I86" s="33"/>
      <c r="J86" s="33"/>
    </row>
    <row r="87" spans="3:10" s="26" customFormat="1" ht="16.5">
      <c r="C87" s="37"/>
      <c r="D87" s="37"/>
      <c r="E87" s="37"/>
      <c r="F87" s="37"/>
      <c r="G87" s="37"/>
      <c r="H87" s="37"/>
      <c r="I87" s="33"/>
      <c r="J87" s="33"/>
    </row>
    <row r="88" spans="3:10" s="26" customFormat="1" ht="16.5">
      <c r="C88" s="37"/>
      <c r="D88" s="37"/>
      <c r="E88" s="37"/>
      <c r="F88" s="37"/>
      <c r="G88" s="37"/>
      <c r="H88" s="37"/>
      <c r="I88" s="33"/>
      <c r="J88" s="33"/>
    </row>
    <row r="89" spans="3:10" s="26" customFormat="1" ht="16.5">
      <c r="C89" s="37"/>
      <c r="D89" s="37"/>
      <c r="E89" s="37"/>
      <c r="F89" s="37"/>
      <c r="G89" s="37"/>
      <c r="H89" s="37"/>
      <c r="I89" s="33"/>
      <c r="J89" s="33"/>
    </row>
    <row r="90" spans="3:10" s="26" customFormat="1" ht="16.5">
      <c r="C90" s="37"/>
      <c r="D90" s="37"/>
      <c r="E90" s="37"/>
      <c r="F90" s="37"/>
      <c r="G90" s="37"/>
      <c r="H90" s="37"/>
      <c r="I90" s="33"/>
      <c r="J90" s="33"/>
    </row>
    <row r="91" spans="3:10" s="26" customFormat="1" ht="16.5">
      <c r="C91" s="37"/>
      <c r="D91" s="37"/>
      <c r="E91" s="37"/>
      <c r="F91" s="37"/>
      <c r="G91" s="37"/>
      <c r="H91" s="37"/>
      <c r="I91" s="33"/>
      <c r="J91" s="33"/>
    </row>
    <row r="92" spans="3:10" s="26" customFormat="1" ht="16.5">
      <c r="C92" s="37"/>
      <c r="D92" s="37"/>
      <c r="E92" s="37"/>
      <c r="F92" s="37"/>
      <c r="G92" s="37"/>
      <c r="H92" s="37"/>
      <c r="I92" s="33"/>
      <c r="J92" s="33"/>
    </row>
    <row r="93" spans="3:10" s="26" customFormat="1" ht="16.5">
      <c r="C93" s="37"/>
      <c r="D93" s="37"/>
      <c r="E93" s="37"/>
      <c r="F93" s="37"/>
      <c r="G93" s="37"/>
      <c r="H93" s="37"/>
      <c r="I93" s="33"/>
      <c r="J93" s="33"/>
    </row>
    <row r="94" spans="3:10" s="26" customFormat="1" ht="16.5">
      <c r="C94" s="37"/>
      <c r="D94" s="37"/>
      <c r="E94" s="37"/>
      <c r="F94" s="37"/>
      <c r="G94" s="37"/>
      <c r="H94" s="37"/>
      <c r="I94" s="33"/>
      <c r="J94" s="33"/>
    </row>
    <row r="95" spans="3:10" s="26" customFormat="1" ht="16.5">
      <c r="C95" s="37"/>
      <c r="D95" s="37"/>
      <c r="E95" s="37"/>
      <c r="F95" s="37"/>
      <c r="G95" s="37"/>
      <c r="H95" s="37"/>
      <c r="I95" s="33"/>
      <c r="J95" s="33"/>
    </row>
    <row r="96" spans="3:10" s="26" customFormat="1" ht="16.5">
      <c r="C96" s="37"/>
      <c r="D96" s="37"/>
      <c r="E96" s="37"/>
      <c r="F96" s="37"/>
      <c r="G96" s="37"/>
      <c r="H96" s="37"/>
      <c r="I96" s="33"/>
      <c r="J96" s="33"/>
    </row>
    <row r="97" spans="3:10" s="26" customFormat="1" ht="16.5">
      <c r="C97" s="37"/>
      <c r="D97" s="37"/>
      <c r="E97" s="37"/>
      <c r="F97" s="37"/>
      <c r="G97" s="37"/>
      <c r="H97" s="37"/>
      <c r="I97" s="33"/>
      <c r="J97" s="33"/>
    </row>
    <row r="98" spans="3:10" s="26" customFormat="1" ht="16.5">
      <c r="C98" s="37"/>
      <c r="D98" s="37"/>
      <c r="E98" s="37"/>
      <c r="F98" s="37"/>
      <c r="G98" s="37"/>
      <c r="H98" s="37"/>
      <c r="I98" s="33"/>
      <c r="J98" s="33"/>
    </row>
    <row r="99" spans="3:10" s="26" customFormat="1" ht="16.5">
      <c r="C99" s="37"/>
      <c r="D99" s="37"/>
      <c r="E99" s="37"/>
      <c r="F99" s="37"/>
      <c r="G99" s="37"/>
      <c r="H99" s="37"/>
      <c r="I99" s="33"/>
      <c r="J99" s="33"/>
    </row>
    <row r="100" spans="3:10" s="26" customFormat="1" ht="16.5">
      <c r="C100" s="37"/>
      <c r="D100" s="37"/>
      <c r="E100" s="37"/>
      <c r="F100" s="37"/>
      <c r="G100" s="37"/>
      <c r="H100" s="37"/>
      <c r="I100" s="33"/>
      <c r="J100" s="33"/>
    </row>
    <row r="101" spans="3:10" s="26" customFormat="1" ht="16.5">
      <c r="C101" s="37"/>
      <c r="D101" s="37"/>
      <c r="E101" s="37"/>
      <c r="F101" s="37"/>
      <c r="G101" s="37"/>
      <c r="H101" s="37"/>
      <c r="I101" s="33"/>
      <c r="J101" s="33"/>
    </row>
    <row r="102" spans="3:10" s="26" customFormat="1" ht="16.5">
      <c r="C102" s="37"/>
      <c r="D102" s="37"/>
      <c r="E102" s="37"/>
      <c r="F102" s="37"/>
      <c r="G102" s="37"/>
      <c r="H102" s="37"/>
      <c r="I102" s="33"/>
      <c r="J102" s="33"/>
    </row>
    <row r="103" spans="3:10" s="26" customFormat="1" ht="16.5">
      <c r="C103" s="37"/>
      <c r="D103" s="37"/>
      <c r="E103" s="37"/>
      <c r="F103" s="37"/>
      <c r="G103" s="37"/>
      <c r="H103" s="37"/>
      <c r="I103" s="33"/>
      <c r="J103" s="33"/>
    </row>
    <row r="104" spans="3:10" s="26" customFormat="1" ht="16.5">
      <c r="C104" s="37"/>
      <c r="D104" s="37"/>
      <c r="E104" s="37"/>
      <c r="F104" s="37"/>
      <c r="G104" s="37"/>
      <c r="H104" s="37"/>
      <c r="I104" s="33"/>
      <c r="J104" s="33"/>
    </row>
    <row r="105" spans="3:10" s="26" customFormat="1" ht="16.5">
      <c r="C105" s="37"/>
      <c r="D105" s="37"/>
      <c r="E105" s="37"/>
      <c r="F105" s="37"/>
      <c r="G105" s="37"/>
      <c r="H105" s="37"/>
      <c r="I105" s="33"/>
      <c r="J105" s="33"/>
    </row>
    <row r="106" spans="3:10" s="26" customFormat="1" ht="16.5">
      <c r="C106" s="37"/>
      <c r="D106" s="37"/>
      <c r="E106" s="37"/>
      <c r="F106" s="37"/>
      <c r="G106" s="37"/>
      <c r="H106" s="37"/>
      <c r="I106" s="33"/>
      <c r="J106" s="33"/>
    </row>
    <row r="107" spans="3:10" s="26" customFormat="1" ht="16.5">
      <c r="C107" s="37"/>
      <c r="D107" s="37"/>
      <c r="E107" s="37"/>
      <c r="F107" s="37"/>
      <c r="G107" s="37"/>
      <c r="H107" s="37"/>
      <c r="I107" s="33"/>
      <c r="J107" s="33"/>
    </row>
    <row r="108" spans="3:10" s="26" customFormat="1" ht="16.5">
      <c r="C108" s="37"/>
      <c r="D108" s="37"/>
      <c r="E108" s="37"/>
      <c r="F108" s="37"/>
      <c r="G108" s="37"/>
      <c r="H108" s="37"/>
      <c r="I108" s="33"/>
      <c r="J108" s="33"/>
    </row>
    <row r="109" spans="3:10" s="26" customFormat="1" ht="16.5">
      <c r="C109" s="37"/>
      <c r="D109" s="37"/>
      <c r="E109" s="37"/>
      <c r="F109" s="37"/>
      <c r="G109" s="37"/>
      <c r="H109" s="37"/>
      <c r="I109" s="33"/>
      <c r="J109" s="33"/>
    </row>
    <row r="110" spans="3:10" s="26" customFormat="1" ht="16.5">
      <c r="C110" s="37"/>
      <c r="D110" s="37"/>
      <c r="E110" s="37"/>
      <c r="F110" s="37"/>
      <c r="G110" s="37"/>
      <c r="H110" s="37"/>
      <c r="I110" s="33"/>
      <c r="J110" s="33"/>
    </row>
    <row r="111" spans="3:10" s="26" customFormat="1" ht="16.5">
      <c r="C111" s="37"/>
      <c r="D111" s="37"/>
      <c r="E111" s="37"/>
      <c r="F111" s="37"/>
      <c r="G111" s="37"/>
      <c r="H111" s="37"/>
      <c r="I111" s="33"/>
      <c r="J111" s="33"/>
    </row>
    <row r="112" spans="3:10" s="26" customFormat="1" ht="16.5">
      <c r="C112" s="37"/>
      <c r="D112" s="37"/>
      <c r="E112" s="37"/>
      <c r="F112" s="37"/>
      <c r="G112" s="37"/>
      <c r="H112" s="37"/>
      <c r="I112" s="33"/>
      <c r="J112" s="33"/>
    </row>
    <row r="113" spans="3:10" s="26" customFormat="1" ht="16.5">
      <c r="C113" s="37"/>
      <c r="D113" s="37"/>
      <c r="E113" s="37"/>
      <c r="F113" s="37"/>
      <c r="G113" s="37"/>
      <c r="H113" s="37"/>
      <c r="I113" s="33"/>
      <c r="J113" s="33"/>
    </row>
    <row r="114" spans="3:10" s="26" customFormat="1" ht="16.5">
      <c r="C114" s="37"/>
      <c r="D114" s="37"/>
      <c r="E114" s="37"/>
      <c r="F114" s="37"/>
      <c r="G114" s="37"/>
      <c r="H114" s="37"/>
      <c r="I114" s="33"/>
      <c r="J114" s="33"/>
    </row>
    <row r="115" spans="3:10" s="26" customFormat="1" ht="16.5">
      <c r="C115" s="37"/>
      <c r="D115" s="37"/>
      <c r="E115" s="37"/>
      <c r="F115" s="37"/>
      <c r="G115" s="37"/>
      <c r="H115" s="37"/>
      <c r="I115" s="33"/>
      <c r="J115" s="33"/>
    </row>
    <row r="116" spans="3:10" s="26" customFormat="1" ht="16.5">
      <c r="C116" s="37"/>
      <c r="D116" s="37"/>
      <c r="E116" s="37"/>
      <c r="F116" s="37"/>
      <c r="G116" s="37"/>
      <c r="H116" s="37"/>
      <c r="I116" s="33"/>
      <c r="J116" s="33"/>
    </row>
    <row r="117" spans="3:10" s="26" customFormat="1" ht="16.5">
      <c r="C117" s="37"/>
      <c r="D117" s="37"/>
      <c r="E117" s="37"/>
      <c r="F117" s="37"/>
      <c r="G117" s="37"/>
      <c r="H117" s="37"/>
      <c r="I117" s="33"/>
      <c r="J117" s="33"/>
    </row>
    <row r="118" spans="3:10" s="26" customFormat="1" ht="16.5">
      <c r="C118" s="37"/>
      <c r="D118" s="37"/>
      <c r="E118" s="37"/>
      <c r="F118" s="37"/>
      <c r="G118" s="37"/>
      <c r="H118" s="37"/>
      <c r="I118" s="33"/>
      <c r="J118" s="33"/>
    </row>
    <row r="119" spans="3:10" s="26" customFormat="1" ht="16.5">
      <c r="C119" s="37"/>
      <c r="D119" s="37"/>
      <c r="E119" s="37"/>
      <c r="F119" s="37"/>
      <c r="G119" s="37"/>
      <c r="H119" s="37"/>
      <c r="I119" s="33"/>
      <c r="J119" s="33"/>
    </row>
    <row r="120" spans="3:10" s="26" customFormat="1" ht="16.5">
      <c r="C120" s="37"/>
      <c r="D120" s="37"/>
      <c r="E120" s="37"/>
      <c r="F120" s="37"/>
      <c r="G120" s="37"/>
      <c r="H120" s="37"/>
      <c r="I120" s="33"/>
      <c r="J120" s="33"/>
    </row>
    <row r="121" spans="3:10" s="26" customFormat="1" ht="16.5">
      <c r="C121" s="37"/>
      <c r="D121" s="37"/>
      <c r="E121" s="37"/>
      <c r="F121" s="37"/>
      <c r="G121" s="37"/>
      <c r="H121" s="37"/>
      <c r="I121" s="33"/>
      <c r="J121" s="33"/>
    </row>
    <row r="122" spans="3:10" s="26" customFormat="1" ht="16.5">
      <c r="C122" s="37"/>
      <c r="D122" s="37"/>
      <c r="E122" s="37"/>
      <c r="F122" s="37"/>
      <c r="G122" s="37"/>
      <c r="H122" s="37"/>
      <c r="I122" s="33"/>
      <c r="J122" s="33"/>
    </row>
    <row r="123" spans="3:10" s="26" customFormat="1" ht="16.5">
      <c r="C123" s="37"/>
      <c r="D123" s="37"/>
      <c r="E123" s="37"/>
      <c r="F123" s="37"/>
      <c r="G123" s="37"/>
      <c r="H123" s="37"/>
      <c r="I123" s="33"/>
      <c r="J123" s="33"/>
    </row>
    <row r="124" spans="3:10" s="26" customFormat="1" ht="16.5">
      <c r="C124" s="37"/>
      <c r="D124" s="37"/>
      <c r="E124" s="37"/>
      <c r="F124" s="37"/>
      <c r="G124" s="37"/>
      <c r="H124" s="37"/>
      <c r="I124" s="33"/>
      <c r="J124" s="33"/>
    </row>
    <row r="125" spans="3:10" s="26" customFormat="1" ht="16.5">
      <c r="C125" s="37"/>
      <c r="D125" s="37"/>
      <c r="E125" s="37"/>
      <c r="F125" s="37"/>
      <c r="G125" s="37"/>
      <c r="H125" s="37"/>
      <c r="I125" s="33"/>
      <c r="J125" s="33"/>
    </row>
    <row r="126" spans="3:10" s="26" customFormat="1" ht="16.5">
      <c r="C126" s="37"/>
      <c r="D126" s="37"/>
      <c r="E126" s="37"/>
      <c r="F126" s="37"/>
      <c r="G126" s="37"/>
      <c r="H126" s="37"/>
      <c r="I126" s="33"/>
      <c r="J126" s="33"/>
    </row>
    <row r="127" spans="3:10" s="26" customFormat="1" ht="16.5">
      <c r="C127" s="37"/>
      <c r="D127" s="37"/>
      <c r="E127" s="37"/>
      <c r="F127" s="37"/>
      <c r="G127" s="37"/>
      <c r="H127" s="37"/>
      <c r="I127" s="33"/>
      <c r="J127" s="33"/>
    </row>
    <row r="128" spans="3:10" s="26" customFormat="1" ht="16.5">
      <c r="C128" s="37"/>
      <c r="D128" s="37"/>
      <c r="E128" s="37"/>
      <c r="F128" s="37"/>
      <c r="G128" s="37"/>
      <c r="H128" s="37"/>
      <c r="I128" s="33"/>
      <c r="J128" s="33"/>
    </row>
    <row r="129" spans="3:10" s="26" customFormat="1" ht="16.5">
      <c r="C129" s="37"/>
      <c r="D129" s="37"/>
      <c r="E129" s="37"/>
      <c r="F129" s="37"/>
      <c r="G129" s="37"/>
      <c r="H129" s="37"/>
      <c r="I129" s="33"/>
      <c r="J129" s="33"/>
    </row>
    <row r="130" spans="3:10" s="26" customFormat="1" ht="16.5">
      <c r="C130" s="37"/>
      <c r="D130" s="37"/>
      <c r="E130" s="37"/>
      <c r="F130" s="37"/>
      <c r="G130" s="37"/>
      <c r="H130" s="37"/>
      <c r="I130" s="33"/>
      <c r="J130" s="33"/>
    </row>
    <row r="131" spans="3:10" s="26" customFormat="1" ht="16.5">
      <c r="C131" s="37"/>
      <c r="D131" s="37"/>
      <c r="E131" s="37"/>
      <c r="F131" s="37"/>
      <c r="G131" s="37"/>
      <c r="H131" s="37"/>
      <c r="I131" s="33"/>
      <c r="J131" s="33"/>
    </row>
    <row r="132" spans="3:10" s="26" customFormat="1" ht="16.5">
      <c r="C132" s="37"/>
      <c r="D132" s="37"/>
      <c r="E132" s="37"/>
      <c r="F132" s="37"/>
      <c r="G132" s="37"/>
      <c r="H132" s="37"/>
      <c r="I132" s="33"/>
      <c r="J132" s="33"/>
    </row>
    <row r="133" spans="3:10" s="26" customFormat="1" ht="16.5">
      <c r="C133" s="37"/>
      <c r="D133" s="37"/>
      <c r="E133" s="37"/>
      <c r="F133" s="37"/>
      <c r="G133" s="37"/>
      <c r="H133" s="37"/>
      <c r="I133" s="33"/>
      <c r="J133" s="33"/>
    </row>
    <row r="134" spans="3:10" s="26" customFormat="1" ht="16.5">
      <c r="C134" s="37"/>
      <c r="D134" s="37"/>
      <c r="E134" s="37"/>
      <c r="F134" s="37"/>
      <c r="G134" s="37"/>
      <c r="H134" s="37"/>
      <c r="I134" s="33"/>
      <c r="J134" s="33"/>
    </row>
    <row r="135" spans="3:10" s="26" customFormat="1" ht="16.5">
      <c r="C135" s="37"/>
      <c r="D135" s="37"/>
      <c r="E135" s="37"/>
      <c r="F135" s="37"/>
      <c r="G135" s="37"/>
      <c r="H135" s="37"/>
      <c r="I135" s="33"/>
      <c r="J135" s="33"/>
    </row>
    <row r="136" spans="3:10" s="26" customFormat="1" ht="16.5">
      <c r="C136" s="37"/>
      <c r="D136" s="37"/>
      <c r="E136" s="37"/>
      <c r="F136" s="37"/>
      <c r="G136" s="37"/>
      <c r="H136" s="37"/>
      <c r="I136" s="33"/>
      <c r="J136" s="33"/>
    </row>
    <row r="137" spans="3:10" s="26" customFormat="1" ht="16.5">
      <c r="C137" s="37"/>
      <c r="D137" s="37"/>
      <c r="E137" s="37"/>
      <c r="F137" s="37"/>
      <c r="G137" s="37"/>
      <c r="H137" s="37"/>
      <c r="I137" s="33"/>
      <c r="J137" s="33"/>
    </row>
    <row r="138" spans="3:10" s="26" customFormat="1" ht="16.5">
      <c r="C138" s="37"/>
      <c r="D138" s="37"/>
      <c r="E138" s="37"/>
      <c r="F138" s="37"/>
      <c r="G138" s="37"/>
      <c r="H138" s="37"/>
      <c r="I138" s="33"/>
      <c r="J138" s="33"/>
    </row>
    <row r="139" spans="3:10" s="26" customFormat="1" ht="16.5">
      <c r="C139" s="37"/>
      <c r="D139" s="37"/>
      <c r="E139" s="37"/>
      <c r="F139" s="37"/>
      <c r="G139" s="37"/>
      <c r="H139" s="37"/>
      <c r="I139" s="33"/>
      <c r="J139" s="33"/>
    </row>
    <row r="140" spans="3:10" s="26" customFormat="1" ht="16.5">
      <c r="C140" s="37"/>
      <c r="D140" s="37"/>
      <c r="E140" s="37"/>
      <c r="F140" s="37"/>
      <c r="G140" s="37"/>
      <c r="H140" s="37"/>
      <c r="I140" s="33"/>
      <c r="J140" s="33"/>
    </row>
    <row r="141" spans="3:10" s="26" customFormat="1" ht="16.5">
      <c r="C141" s="37"/>
      <c r="D141" s="37"/>
      <c r="E141" s="37"/>
      <c r="F141" s="37"/>
      <c r="G141" s="37"/>
      <c r="H141" s="37"/>
      <c r="I141" s="33"/>
      <c r="J141" s="33"/>
    </row>
    <row r="142" spans="3:10" s="26" customFormat="1" ht="16.5">
      <c r="C142" s="37"/>
      <c r="D142" s="37"/>
      <c r="E142" s="37"/>
      <c r="F142" s="37"/>
      <c r="G142" s="37"/>
      <c r="H142" s="37"/>
      <c r="I142" s="33"/>
      <c r="J142" s="33"/>
    </row>
    <row r="143" spans="3:10" s="26" customFormat="1" ht="16.5">
      <c r="C143" s="37"/>
      <c r="D143" s="37"/>
      <c r="E143" s="37"/>
      <c r="F143" s="37"/>
      <c r="G143" s="37"/>
      <c r="H143" s="37"/>
      <c r="I143" s="33"/>
      <c r="J143" s="33"/>
    </row>
    <row r="144" spans="3:10" s="26" customFormat="1" ht="16.5">
      <c r="C144" s="37"/>
      <c r="D144" s="37"/>
      <c r="E144" s="37"/>
      <c r="F144" s="37"/>
      <c r="G144" s="37"/>
      <c r="H144" s="37"/>
      <c r="I144" s="33"/>
      <c r="J144" s="33"/>
    </row>
    <row r="145" spans="3:10" s="26" customFormat="1" ht="16.5">
      <c r="C145" s="37"/>
      <c r="D145" s="37"/>
      <c r="E145" s="37"/>
      <c r="F145" s="37"/>
      <c r="G145" s="37"/>
      <c r="H145" s="37"/>
      <c r="I145" s="33"/>
      <c r="J145" s="33"/>
    </row>
    <row r="146" spans="3:10" s="26" customFormat="1" ht="16.5">
      <c r="C146" s="37"/>
      <c r="D146" s="37"/>
      <c r="E146" s="37"/>
      <c r="F146" s="37"/>
      <c r="G146" s="37"/>
      <c r="H146" s="37"/>
      <c r="I146" s="33"/>
      <c r="J146" s="33"/>
    </row>
    <row r="147" spans="3:10" s="26" customFormat="1" ht="16.5">
      <c r="C147" s="37"/>
      <c r="D147" s="37"/>
      <c r="E147" s="37"/>
      <c r="F147" s="37"/>
      <c r="G147" s="37"/>
      <c r="H147" s="37"/>
      <c r="I147" s="33"/>
      <c r="J147" s="33"/>
    </row>
    <row r="148" spans="3:10" s="26" customFormat="1" ht="16.5">
      <c r="C148" s="37"/>
      <c r="D148" s="37"/>
      <c r="E148" s="37"/>
      <c r="F148" s="37"/>
      <c r="G148" s="37"/>
      <c r="H148" s="37"/>
      <c r="I148" s="33"/>
      <c r="J148" s="33"/>
    </row>
    <row r="149" spans="3:10" s="26" customFormat="1" ht="16.5">
      <c r="C149" s="37"/>
      <c r="D149" s="37"/>
      <c r="E149" s="37"/>
      <c r="F149" s="37"/>
      <c r="G149" s="37"/>
      <c r="H149" s="37"/>
      <c r="I149" s="33"/>
      <c r="J149" s="33"/>
    </row>
    <row r="150" spans="3:10" s="26" customFormat="1" ht="16.5">
      <c r="C150" s="37"/>
      <c r="D150" s="37"/>
      <c r="E150" s="37"/>
      <c r="F150" s="37"/>
      <c r="G150" s="37"/>
      <c r="H150" s="37"/>
      <c r="I150" s="33"/>
      <c r="J150" s="33"/>
    </row>
    <row r="151" spans="3:10" s="26" customFormat="1" ht="16.5">
      <c r="C151" s="37"/>
      <c r="D151" s="37"/>
      <c r="E151" s="37"/>
      <c r="F151" s="37"/>
      <c r="G151" s="37"/>
      <c r="H151" s="37"/>
      <c r="I151" s="33"/>
      <c r="J151" s="33"/>
    </row>
    <row r="152" spans="3:10" s="26" customFormat="1" ht="16.5">
      <c r="C152" s="37"/>
      <c r="D152" s="37"/>
      <c r="E152" s="37"/>
      <c r="F152" s="37"/>
      <c r="G152" s="37"/>
      <c r="H152" s="37"/>
      <c r="I152" s="33"/>
      <c r="J152" s="33"/>
    </row>
    <row r="153" spans="3:10" s="26" customFormat="1" ht="16.5">
      <c r="C153" s="37"/>
      <c r="D153" s="37"/>
      <c r="E153" s="37"/>
      <c r="F153" s="37"/>
      <c r="G153" s="37"/>
      <c r="H153" s="37"/>
      <c r="I153" s="33"/>
      <c r="J153" s="33"/>
    </row>
    <row r="154" spans="3:10" s="26" customFormat="1" ht="16.5">
      <c r="C154" s="37"/>
      <c r="D154" s="37"/>
      <c r="E154" s="37"/>
      <c r="F154" s="37"/>
      <c r="G154" s="37"/>
      <c r="H154" s="37"/>
      <c r="I154" s="33"/>
      <c r="J154" s="33"/>
    </row>
    <row r="155" spans="3:10" s="26" customFormat="1" ht="16.5">
      <c r="C155" s="37"/>
      <c r="D155" s="37"/>
      <c r="E155" s="37"/>
      <c r="F155" s="37"/>
      <c r="G155" s="37"/>
      <c r="H155" s="37"/>
      <c r="I155" s="33"/>
      <c r="J155" s="33"/>
    </row>
    <row r="156" spans="3:10" s="26" customFormat="1" ht="16.5">
      <c r="C156" s="37"/>
      <c r="D156" s="37"/>
      <c r="E156" s="37"/>
      <c r="F156" s="37"/>
      <c r="G156" s="37"/>
      <c r="H156" s="37"/>
      <c r="I156" s="33"/>
      <c r="J156" s="33"/>
    </row>
    <row r="157" spans="3:10" s="26" customFormat="1" ht="16.5">
      <c r="C157" s="37"/>
      <c r="D157" s="37"/>
      <c r="E157" s="37"/>
      <c r="F157" s="37"/>
      <c r="G157" s="37"/>
      <c r="H157" s="37"/>
      <c r="I157" s="33"/>
      <c r="J157" s="33"/>
    </row>
    <row r="158" spans="3:10" s="26" customFormat="1" ht="16.5">
      <c r="C158" s="37"/>
      <c r="D158" s="37"/>
      <c r="E158" s="37"/>
      <c r="F158" s="37"/>
      <c r="G158" s="37"/>
      <c r="H158" s="37"/>
      <c r="I158" s="33"/>
      <c r="J158" s="33"/>
    </row>
    <row r="159" spans="3:10" s="26" customFormat="1" ht="16.5">
      <c r="C159" s="37"/>
      <c r="D159" s="37"/>
      <c r="E159" s="37"/>
      <c r="F159" s="37"/>
      <c r="G159" s="37"/>
      <c r="H159" s="37"/>
      <c r="I159" s="33"/>
      <c r="J159" s="33"/>
    </row>
    <row r="160" spans="3:10" s="26" customFormat="1" ht="16.5">
      <c r="C160" s="37"/>
      <c r="D160" s="37"/>
      <c r="E160" s="37"/>
      <c r="F160" s="37"/>
      <c r="G160" s="37"/>
      <c r="H160" s="37"/>
      <c r="I160" s="33"/>
      <c r="J160" s="33"/>
    </row>
    <row r="161" spans="3:10" s="26" customFormat="1" ht="16.5">
      <c r="C161" s="37"/>
      <c r="D161" s="37"/>
      <c r="E161" s="37"/>
      <c r="F161" s="37"/>
      <c r="G161" s="37"/>
      <c r="H161" s="37"/>
      <c r="I161" s="33"/>
      <c r="J161" s="33"/>
    </row>
    <row r="162" spans="3:10" s="26" customFormat="1" ht="16.5">
      <c r="C162" s="37"/>
      <c r="D162" s="37"/>
      <c r="E162" s="37"/>
      <c r="F162" s="37"/>
      <c r="G162" s="37"/>
      <c r="H162" s="37"/>
      <c r="I162" s="33"/>
      <c r="J162" s="33"/>
    </row>
    <row r="163" spans="3:10" s="26" customFormat="1" ht="16.5">
      <c r="C163" s="37"/>
      <c r="D163" s="37"/>
      <c r="E163" s="37"/>
      <c r="F163" s="37"/>
      <c r="G163" s="37"/>
      <c r="H163" s="37"/>
      <c r="I163" s="33"/>
      <c r="J163" s="33"/>
    </row>
    <row r="164" spans="3:10" s="26" customFormat="1" ht="16.5">
      <c r="C164" s="37"/>
      <c r="D164" s="37"/>
      <c r="E164" s="37"/>
      <c r="F164" s="37"/>
      <c r="G164" s="37"/>
      <c r="H164" s="37"/>
      <c r="I164" s="33"/>
      <c r="J164" s="33"/>
    </row>
    <row r="165" spans="3:10" s="26" customFormat="1" ht="16.5">
      <c r="C165" s="37"/>
      <c r="D165" s="37"/>
      <c r="E165" s="37"/>
      <c r="F165" s="37"/>
      <c r="G165" s="37"/>
      <c r="H165" s="37"/>
      <c r="I165" s="33"/>
      <c r="J165" s="33"/>
    </row>
    <row r="166" spans="3:10" s="26" customFormat="1" ht="16.5">
      <c r="C166" s="37"/>
      <c r="D166" s="37"/>
      <c r="E166" s="37"/>
      <c r="F166" s="37"/>
      <c r="G166" s="37"/>
      <c r="H166" s="37"/>
      <c r="I166" s="33"/>
      <c r="J166" s="33"/>
    </row>
    <row r="167" spans="3:10" s="26" customFormat="1" ht="16.5">
      <c r="C167" s="37"/>
      <c r="D167" s="37"/>
      <c r="E167" s="37"/>
      <c r="F167" s="37"/>
      <c r="G167" s="37"/>
      <c r="H167" s="37"/>
      <c r="I167" s="33"/>
      <c r="J167" s="33"/>
    </row>
    <row r="168" spans="3:10" s="26" customFormat="1" ht="16.5">
      <c r="C168" s="37"/>
      <c r="D168" s="37"/>
      <c r="E168" s="37"/>
      <c r="F168" s="37"/>
      <c r="G168" s="37"/>
      <c r="H168" s="37"/>
      <c r="I168" s="33"/>
      <c r="J168" s="33"/>
    </row>
    <row r="169" spans="3:10" s="26" customFormat="1" ht="16.5">
      <c r="C169" s="37"/>
      <c r="D169" s="37"/>
      <c r="E169" s="37"/>
      <c r="F169" s="37"/>
      <c r="G169" s="37"/>
      <c r="H169" s="37"/>
      <c r="I169" s="33"/>
      <c r="J169" s="33"/>
    </row>
    <row r="170" spans="3:10" s="26" customFormat="1" ht="16.5">
      <c r="C170" s="37"/>
      <c r="D170" s="37"/>
      <c r="E170" s="37"/>
      <c r="F170" s="37"/>
      <c r="G170" s="37"/>
      <c r="H170" s="37"/>
      <c r="I170" s="33"/>
      <c r="J170" s="33"/>
    </row>
    <row r="171" spans="3:10" s="26" customFormat="1" ht="16.5">
      <c r="C171" s="37"/>
      <c r="D171" s="37"/>
      <c r="E171" s="37"/>
      <c r="F171" s="37"/>
      <c r="G171" s="37"/>
      <c r="H171" s="37"/>
      <c r="I171" s="33"/>
      <c r="J171" s="33"/>
    </row>
    <row r="172" spans="3:10" s="26" customFormat="1" ht="16.5">
      <c r="C172" s="37"/>
      <c r="D172" s="37"/>
      <c r="E172" s="37"/>
      <c r="F172" s="37"/>
      <c r="G172" s="37"/>
      <c r="H172" s="37"/>
      <c r="I172" s="33"/>
      <c r="J172" s="33"/>
    </row>
    <row r="173" spans="3:10" s="26" customFormat="1" ht="16.5">
      <c r="C173" s="37"/>
      <c r="D173" s="37"/>
      <c r="E173" s="37"/>
      <c r="F173" s="37"/>
      <c r="G173" s="37"/>
      <c r="H173" s="37"/>
      <c r="I173" s="33"/>
      <c r="J173" s="33"/>
    </row>
    <row r="174" spans="3:10" s="26" customFormat="1" ht="16.5">
      <c r="C174" s="37"/>
      <c r="D174" s="37"/>
      <c r="E174" s="37"/>
      <c r="F174" s="37"/>
      <c r="G174" s="37"/>
      <c r="H174" s="37"/>
      <c r="I174" s="33"/>
      <c r="J174" s="33"/>
    </row>
    <row r="175" spans="3:10" s="26" customFormat="1" ht="16.5">
      <c r="C175" s="37"/>
      <c r="D175" s="37"/>
      <c r="E175" s="37"/>
      <c r="F175" s="37"/>
      <c r="G175" s="37"/>
      <c r="H175" s="37"/>
      <c r="I175" s="33"/>
      <c r="J175" s="33"/>
    </row>
    <row r="176" spans="3:10" s="26" customFormat="1" ht="16.5">
      <c r="C176" s="37"/>
      <c r="D176" s="37"/>
      <c r="E176" s="37"/>
      <c r="F176" s="37"/>
      <c r="G176" s="37"/>
      <c r="H176" s="37"/>
      <c r="I176" s="33"/>
      <c r="J176" s="33"/>
    </row>
    <row r="177" spans="3:10" s="26" customFormat="1" ht="16.5">
      <c r="C177" s="37"/>
      <c r="D177" s="37"/>
      <c r="E177" s="37"/>
      <c r="F177" s="37"/>
      <c r="G177" s="37"/>
      <c r="H177" s="37"/>
      <c r="I177" s="33"/>
      <c r="J177" s="33"/>
    </row>
    <row r="178" spans="3:10" s="26" customFormat="1" ht="16.5">
      <c r="C178" s="37"/>
      <c r="D178" s="37"/>
      <c r="E178" s="37"/>
      <c r="F178" s="37"/>
      <c r="G178" s="37"/>
      <c r="H178" s="37"/>
      <c r="I178" s="33"/>
      <c r="J178" s="33"/>
    </row>
    <row r="179" spans="3:10" s="26" customFormat="1" ht="16.5">
      <c r="C179" s="37"/>
      <c r="D179" s="37"/>
      <c r="E179" s="37"/>
      <c r="F179" s="37"/>
      <c r="G179" s="37"/>
      <c r="H179" s="37"/>
      <c r="I179" s="33"/>
      <c r="J179" s="33"/>
    </row>
    <row r="180" spans="3:10" s="26" customFormat="1" ht="16.5">
      <c r="C180" s="37"/>
      <c r="D180" s="37"/>
      <c r="E180" s="37"/>
      <c r="F180" s="37"/>
      <c r="G180" s="37"/>
      <c r="H180" s="37"/>
      <c r="I180" s="33"/>
      <c r="J180" s="33"/>
    </row>
    <row r="181" spans="3:10" s="26" customFormat="1" ht="16.5">
      <c r="C181" s="37"/>
      <c r="D181" s="37"/>
      <c r="E181" s="37"/>
      <c r="F181" s="37"/>
      <c r="G181" s="37"/>
      <c r="H181" s="37"/>
      <c r="I181" s="33"/>
      <c r="J181" s="33"/>
    </row>
    <row r="182" spans="3:10" s="26" customFormat="1" ht="16.5">
      <c r="C182" s="37"/>
      <c r="D182" s="37"/>
      <c r="E182" s="37"/>
      <c r="F182" s="37"/>
      <c r="G182" s="37"/>
      <c r="H182" s="37"/>
      <c r="I182" s="33"/>
      <c r="J182" s="33"/>
    </row>
    <row r="183" spans="3:10" s="26" customFormat="1" ht="16.5">
      <c r="C183" s="37"/>
      <c r="D183" s="37"/>
      <c r="E183" s="37"/>
      <c r="F183" s="37"/>
      <c r="G183" s="37"/>
      <c r="H183" s="37"/>
      <c r="I183" s="33"/>
      <c r="J183" s="33"/>
    </row>
    <row r="184" spans="3:10" s="26" customFormat="1" ht="16.5">
      <c r="C184" s="37"/>
      <c r="D184" s="37"/>
      <c r="E184" s="37"/>
      <c r="F184" s="37"/>
      <c r="G184" s="37"/>
      <c r="H184" s="37"/>
      <c r="I184" s="33"/>
      <c r="J184" s="33"/>
    </row>
    <row r="185" spans="3:10" s="26" customFormat="1" ht="16.5">
      <c r="C185" s="37"/>
      <c r="D185" s="37"/>
      <c r="E185" s="37"/>
      <c r="F185" s="37"/>
      <c r="G185" s="37"/>
      <c r="H185" s="37"/>
      <c r="I185" s="33"/>
      <c r="J185" s="33"/>
    </row>
    <row r="186" spans="3:10" s="26" customFormat="1" ht="16.5">
      <c r="C186" s="37"/>
      <c r="D186" s="37"/>
      <c r="E186" s="37"/>
      <c r="F186" s="37"/>
      <c r="G186" s="37"/>
      <c r="H186" s="37"/>
      <c r="I186" s="33"/>
      <c r="J186" s="33"/>
    </row>
    <row r="187" spans="3:10" s="26" customFormat="1" ht="16.5">
      <c r="C187" s="37"/>
      <c r="D187" s="37"/>
      <c r="E187" s="37"/>
      <c r="F187" s="37"/>
      <c r="G187" s="37"/>
      <c r="H187" s="37"/>
      <c r="I187" s="33"/>
      <c r="J187" s="33"/>
    </row>
    <row r="188" spans="3:10" s="26" customFormat="1" ht="16.5">
      <c r="C188" s="37"/>
      <c r="D188" s="37"/>
      <c r="E188" s="37"/>
      <c r="F188" s="37"/>
      <c r="G188" s="37"/>
      <c r="H188" s="37"/>
      <c r="I188" s="33"/>
      <c r="J188" s="33"/>
    </row>
    <row r="189" spans="3:10" s="26" customFormat="1" ht="16.5">
      <c r="C189" s="37"/>
      <c r="D189" s="37"/>
      <c r="E189" s="37"/>
      <c r="F189" s="37"/>
      <c r="G189" s="37"/>
      <c r="H189" s="37"/>
      <c r="I189" s="33"/>
      <c r="J189" s="33"/>
    </row>
    <row r="190" spans="3:10" s="26" customFormat="1" ht="16.5">
      <c r="C190" s="37"/>
      <c r="D190" s="37"/>
      <c r="E190" s="37"/>
      <c r="F190" s="37"/>
      <c r="G190" s="37"/>
      <c r="H190" s="37"/>
      <c r="I190" s="33"/>
      <c r="J190" s="33"/>
    </row>
    <row r="191" spans="3:10" s="26" customFormat="1" ht="16.5">
      <c r="C191" s="37"/>
      <c r="D191" s="37"/>
      <c r="E191" s="37"/>
      <c r="F191" s="37"/>
      <c r="G191" s="37"/>
      <c r="H191" s="37"/>
      <c r="I191" s="33"/>
      <c r="J191" s="33"/>
    </row>
    <row r="192" spans="3:10" s="26" customFormat="1" ht="16.5">
      <c r="C192" s="37"/>
      <c r="D192" s="37"/>
      <c r="E192" s="37"/>
      <c r="F192" s="37"/>
      <c r="G192" s="37"/>
      <c r="H192" s="37"/>
      <c r="I192" s="33"/>
      <c r="J192" s="33"/>
    </row>
    <row r="193" spans="3:10" s="26" customFormat="1" ht="16.5">
      <c r="C193" s="37"/>
      <c r="D193" s="37"/>
      <c r="E193" s="37"/>
      <c r="F193" s="37"/>
      <c r="G193" s="37"/>
      <c r="H193" s="37"/>
      <c r="I193" s="33"/>
      <c r="J193" s="33"/>
    </row>
    <row r="194" spans="3:10" s="26" customFormat="1" ht="16.5">
      <c r="C194" s="37"/>
      <c r="D194" s="37"/>
      <c r="E194" s="37"/>
      <c r="F194" s="37"/>
      <c r="G194" s="37"/>
      <c r="H194" s="37"/>
      <c r="I194" s="33"/>
      <c r="J194" s="33"/>
    </row>
    <row r="195" spans="3:10" s="26" customFormat="1" ht="16.5">
      <c r="C195" s="37"/>
      <c r="D195" s="37"/>
      <c r="E195" s="37"/>
      <c r="F195" s="37"/>
      <c r="G195" s="37"/>
      <c r="H195" s="37"/>
      <c r="I195" s="33"/>
      <c r="J195" s="33"/>
    </row>
    <row r="196" spans="3:10" s="26" customFormat="1" ht="16.5">
      <c r="C196" s="37"/>
      <c r="D196" s="37"/>
      <c r="E196" s="37"/>
      <c r="F196" s="37"/>
      <c r="G196" s="37"/>
      <c r="H196" s="37"/>
      <c r="I196" s="33"/>
      <c r="J196" s="33"/>
    </row>
    <row r="197" spans="3:10" s="26" customFormat="1" ht="16.5">
      <c r="C197" s="37"/>
      <c r="D197" s="37"/>
      <c r="E197" s="37"/>
      <c r="F197" s="37"/>
      <c r="G197" s="37"/>
      <c r="H197" s="37"/>
      <c r="I197" s="33"/>
      <c r="J197" s="33"/>
    </row>
    <row r="198" spans="3:10" s="26" customFormat="1" ht="16.5">
      <c r="C198" s="37"/>
      <c r="D198" s="37"/>
      <c r="E198" s="37"/>
      <c r="F198" s="37"/>
      <c r="G198" s="37"/>
      <c r="H198" s="37"/>
      <c r="I198" s="33"/>
      <c r="J198" s="33"/>
    </row>
    <row r="199" spans="3:10" s="26" customFormat="1" ht="16.5">
      <c r="C199" s="37"/>
      <c r="D199" s="37"/>
      <c r="E199" s="37"/>
      <c r="F199" s="37"/>
      <c r="G199" s="37"/>
      <c r="H199" s="37"/>
      <c r="I199" s="33"/>
      <c r="J199" s="33"/>
    </row>
    <row r="200" spans="3:10" s="26" customFormat="1" ht="16.5">
      <c r="C200" s="37"/>
      <c r="D200" s="37"/>
      <c r="E200" s="37"/>
      <c r="F200" s="37"/>
      <c r="G200" s="37"/>
      <c r="H200" s="37"/>
      <c r="I200" s="33"/>
      <c r="J200" s="33"/>
    </row>
    <row r="201" spans="3:10" s="26" customFormat="1" ht="16.5">
      <c r="C201" s="37"/>
      <c r="D201" s="37"/>
      <c r="E201" s="37"/>
      <c r="F201" s="37"/>
      <c r="G201" s="37"/>
      <c r="H201" s="37"/>
      <c r="I201" s="33"/>
      <c r="J201" s="33"/>
    </row>
    <row r="202" spans="3:10" s="26" customFormat="1" ht="16.5">
      <c r="C202" s="37"/>
      <c r="D202" s="37"/>
      <c r="E202" s="37"/>
      <c r="F202" s="37"/>
      <c r="G202" s="37"/>
      <c r="H202" s="37"/>
      <c r="I202" s="33"/>
      <c r="J202" s="33"/>
    </row>
    <row r="203" spans="3:10" s="26" customFormat="1" ht="16.5">
      <c r="C203" s="37"/>
      <c r="D203" s="37"/>
      <c r="E203" s="37"/>
      <c r="F203" s="37"/>
      <c r="G203" s="37"/>
      <c r="H203" s="37"/>
      <c r="I203" s="33"/>
      <c r="J203" s="33"/>
    </row>
    <row r="204" spans="3:10" s="26" customFormat="1" ht="16.5">
      <c r="C204" s="37"/>
      <c r="D204" s="37"/>
      <c r="E204" s="37"/>
      <c r="F204" s="37"/>
      <c r="G204" s="37"/>
      <c r="H204" s="37"/>
      <c r="I204" s="33"/>
      <c r="J204" s="33"/>
    </row>
    <row r="205" spans="3:10" s="26" customFormat="1" ht="16.5">
      <c r="C205" s="37"/>
      <c r="D205" s="37"/>
      <c r="E205" s="37"/>
      <c r="F205" s="37"/>
      <c r="G205" s="37"/>
      <c r="H205" s="37"/>
      <c r="I205" s="33"/>
      <c r="J205" s="33"/>
    </row>
    <row r="206" spans="3:10" s="26" customFormat="1" ht="16.5">
      <c r="C206" s="37"/>
      <c r="D206" s="37"/>
      <c r="E206" s="37"/>
      <c r="F206" s="37"/>
      <c r="G206" s="37"/>
      <c r="H206" s="37"/>
      <c r="I206" s="33"/>
      <c r="J206" s="33"/>
    </row>
    <row r="207" spans="3:10" s="26" customFormat="1" ht="16.5">
      <c r="C207" s="37"/>
      <c r="D207" s="37"/>
      <c r="E207" s="37"/>
      <c r="F207" s="37"/>
      <c r="G207" s="37"/>
      <c r="H207" s="37"/>
      <c r="I207" s="33"/>
      <c r="J207" s="33"/>
    </row>
    <row r="208" spans="3:10" s="26" customFormat="1" ht="16.5">
      <c r="C208" s="37"/>
      <c r="D208" s="37"/>
      <c r="E208" s="37"/>
      <c r="F208" s="37"/>
      <c r="G208" s="37"/>
      <c r="H208" s="37"/>
      <c r="I208" s="33"/>
      <c r="J208" s="33"/>
    </row>
    <row r="209" spans="3:10" s="26" customFormat="1" ht="16.5">
      <c r="C209" s="37"/>
      <c r="D209" s="37"/>
      <c r="E209" s="37"/>
      <c r="F209" s="37"/>
      <c r="G209" s="37"/>
      <c r="H209" s="37"/>
      <c r="I209" s="33"/>
      <c r="J209" s="33"/>
    </row>
    <row r="210" spans="3:10" s="26" customFormat="1" ht="16.5">
      <c r="C210" s="37"/>
      <c r="D210" s="37"/>
      <c r="E210" s="37"/>
      <c r="F210" s="37"/>
      <c r="G210" s="37"/>
      <c r="H210" s="37"/>
      <c r="I210" s="33"/>
      <c r="J210" s="33"/>
    </row>
    <row r="211" spans="3:10" s="26" customFormat="1" ht="16.5">
      <c r="C211" s="37"/>
      <c r="D211" s="37"/>
      <c r="E211" s="37"/>
      <c r="F211" s="37"/>
      <c r="G211" s="37"/>
      <c r="H211" s="37"/>
      <c r="I211" s="33"/>
      <c r="J211" s="33"/>
    </row>
    <row r="212" spans="3:10" s="26" customFormat="1" ht="16.5">
      <c r="C212" s="37"/>
      <c r="D212" s="37"/>
      <c r="E212" s="37"/>
      <c r="F212" s="37"/>
      <c r="G212" s="37"/>
      <c r="H212" s="37"/>
      <c r="I212" s="33"/>
      <c r="J212" s="33"/>
    </row>
    <row r="213" spans="3:10" s="26" customFormat="1" ht="16.5">
      <c r="C213" s="37"/>
      <c r="D213" s="37"/>
      <c r="E213" s="37"/>
      <c r="F213" s="37"/>
      <c r="G213" s="37"/>
      <c r="H213" s="37"/>
      <c r="I213" s="33"/>
      <c r="J213" s="33"/>
    </row>
    <row r="214" spans="3:10" s="26" customFormat="1" ht="16.5">
      <c r="C214" s="37"/>
      <c r="D214" s="37"/>
      <c r="E214" s="37"/>
      <c r="F214" s="37"/>
      <c r="G214" s="37"/>
      <c r="H214" s="37"/>
      <c r="I214" s="33"/>
      <c r="J214" s="33"/>
    </row>
    <row r="215" spans="3:10" s="26" customFormat="1" ht="16.5">
      <c r="C215" s="37"/>
      <c r="D215" s="37"/>
      <c r="E215" s="37"/>
      <c r="F215" s="37"/>
      <c r="G215" s="37"/>
      <c r="H215" s="37"/>
      <c r="I215" s="33"/>
      <c r="J215" s="33"/>
    </row>
    <row r="216" spans="3:10" s="26" customFormat="1" ht="16.5">
      <c r="C216" s="37"/>
      <c r="D216" s="37"/>
      <c r="E216" s="37"/>
      <c r="F216" s="37"/>
      <c r="G216" s="37"/>
      <c r="H216" s="37"/>
      <c r="I216" s="33"/>
      <c r="J216" s="33"/>
    </row>
    <row r="217" spans="3:10" s="26" customFormat="1" ht="16.5">
      <c r="C217" s="37"/>
      <c r="D217" s="37"/>
      <c r="E217" s="37"/>
      <c r="F217" s="37"/>
      <c r="G217" s="37"/>
      <c r="H217" s="37"/>
      <c r="I217" s="33"/>
      <c r="J217" s="33"/>
    </row>
    <row r="218" spans="3:10" s="26" customFormat="1" ht="16.5">
      <c r="C218" s="37"/>
      <c r="D218" s="37"/>
      <c r="E218" s="37"/>
      <c r="F218" s="37"/>
      <c r="G218" s="37"/>
      <c r="H218" s="37"/>
      <c r="I218" s="33"/>
      <c r="J218" s="33"/>
    </row>
    <row r="219" spans="3:10" s="26" customFormat="1" ht="16.5">
      <c r="C219" s="37"/>
      <c r="D219" s="37"/>
      <c r="E219" s="37"/>
      <c r="F219" s="37"/>
      <c r="G219" s="37"/>
      <c r="H219" s="37"/>
      <c r="I219" s="33"/>
      <c r="J219" s="33"/>
    </row>
    <row r="220" spans="3:10" s="26" customFormat="1" ht="16.5">
      <c r="C220" s="37"/>
      <c r="D220" s="37"/>
      <c r="E220" s="37"/>
      <c r="F220" s="37"/>
      <c r="G220" s="37"/>
      <c r="H220" s="37"/>
      <c r="I220" s="33"/>
      <c r="J220" s="33"/>
    </row>
    <row r="221" spans="3:10" s="26" customFormat="1" ht="16.5">
      <c r="C221" s="37"/>
      <c r="D221" s="37"/>
      <c r="E221" s="37"/>
      <c r="F221" s="37"/>
      <c r="G221" s="37"/>
      <c r="H221" s="37"/>
      <c r="I221" s="33"/>
      <c r="J221" s="33"/>
    </row>
    <row r="222" spans="3:10" s="26" customFormat="1" ht="16.5">
      <c r="C222" s="37"/>
      <c r="D222" s="37"/>
      <c r="E222" s="37"/>
      <c r="F222" s="37"/>
      <c r="G222" s="37"/>
      <c r="H222" s="37"/>
      <c r="I222" s="33"/>
      <c r="J222" s="33"/>
    </row>
    <row r="223" spans="3:10" s="26" customFormat="1" ht="16.5">
      <c r="C223" s="37"/>
      <c r="D223" s="37"/>
      <c r="E223" s="37"/>
      <c r="F223" s="37"/>
      <c r="G223" s="37"/>
      <c r="H223" s="37"/>
      <c r="I223" s="33"/>
      <c r="J223" s="33"/>
    </row>
    <row r="224" spans="3:10" s="26" customFormat="1" ht="16.5">
      <c r="C224" s="37"/>
      <c r="D224" s="37"/>
      <c r="E224" s="37"/>
      <c r="F224" s="37"/>
      <c r="G224" s="37"/>
      <c r="H224" s="37"/>
      <c r="I224" s="33"/>
      <c r="J224" s="33"/>
    </row>
    <row r="225" spans="3:10" s="26" customFormat="1" ht="16.5">
      <c r="C225" s="37"/>
      <c r="D225" s="37"/>
      <c r="E225" s="37"/>
      <c r="F225" s="37"/>
      <c r="G225" s="37"/>
      <c r="H225" s="37"/>
      <c r="I225" s="33"/>
      <c r="J225" s="33"/>
    </row>
    <row r="226" spans="3:10" s="26" customFormat="1" ht="16.5">
      <c r="C226" s="37"/>
      <c r="D226" s="37"/>
      <c r="E226" s="37"/>
      <c r="F226" s="37"/>
      <c r="G226" s="37"/>
      <c r="H226" s="37"/>
      <c r="I226" s="33"/>
      <c r="J226" s="33"/>
    </row>
    <row r="227" spans="3:10" s="26" customFormat="1" ht="16.5">
      <c r="C227" s="37"/>
      <c r="D227" s="37"/>
      <c r="E227" s="37"/>
      <c r="F227" s="37"/>
      <c r="G227" s="37"/>
      <c r="H227" s="37"/>
      <c r="I227" s="33"/>
      <c r="J227" s="33"/>
    </row>
    <row r="228" spans="3:10" s="26" customFormat="1" ht="16.5">
      <c r="C228" s="37"/>
      <c r="D228" s="37"/>
      <c r="E228" s="37"/>
      <c r="F228" s="37"/>
      <c r="G228" s="37"/>
      <c r="H228" s="37"/>
      <c r="I228" s="33"/>
      <c r="J228" s="33"/>
    </row>
    <row r="229" spans="3:10" s="26" customFormat="1" ht="16.5">
      <c r="C229" s="37"/>
      <c r="D229" s="37"/>
      <c r="E229" s="37"/>
      <c r="F229" s="37"/>
      <c r="G229" s="37"/>
      <c r="H229" s="37"/>
      <c r="I229" s="33"/>
      <c r="J229" s="33"/>
    </row>
    <row r="230" spans="3:10" s="26" customFormat="1" ht="16.5">
      <c r="C230" s="37"/>
      <c r="D230" s="37"/>
      <c r="E230" s="37"/>
      <c r="F230" s="37"/>
      <c r="G230" s="37"/>
      <c r="H230" s="37"/>
      <c r="I230" s="33"/>
      <c r="J230" s="33"/>
    </row>
    <row r="231" spans="3:10" s="26" customFormat="1" ht="16.5">
      <c r="C231" s="37"/>
      <c r="D231" s="37"/>
      <c r="E231" s="37"/>
      <c r="F231" s="37"/>
      <c r="G231" s="37"/>
      <c r="H231" s="37"/>
      <c r="I231" s="33"/>
      <c r="J231" s="33"/>
    </row>
    <row r="232" spans="3:10" s="26" customFormat="1" ht="16.5">
      <c r="C232" s="37"/>
      <c r="D232" s="37"/>
      <c r="E232" s="37"/>
      <c r="F232" s="37"/>
      <c r="G232" s="37"/>
      <c r="H232" s="37"/>
      <c r="I232" s="33"/>
      <c r="J232" s="33"/>
    </row>
    <row r="233" spans="3:10" s="26" customFormat="1" ht="16.5">
      <c r="C233" s="37"/>
      <c r="D233" s="37"/>
      <c r="E233" s="37"/>
      <c r="F233" s="37"/>
      <c r="G233" s="37"/>
      <c r="H233" s="37"/>
      <c r="I233" s="33"/>
      <c r="J233" s="33"/>
    </row>
    <row r="234" spans="3:10" s="26" customFormat="1" ht="16.5">
      <c r="C234" s="37"/>
      <c r="D234" s="37"/>
      <c r="E234" s="37"/>
      <c r="F234" s="37"/>
      <c r="G234" s="37"/>
      <c r="H234" s="37"/>
      <c r="I234" s="33"/>
      <c r="J234" s="33"/>
    </row>
    <row r="235" spans="3:10" s="26" customFormat="1" ht="16.5">
      <c r="C235" s="37"/>
      <c r="D235" s="37"/>
      <c r="E235" s="37"/>
      <c r="F235" s="37"/>
      <c r="G235" s="37"/>
      <c r="H235" s="37"/>
      <c r="I235" s="33"/>
      <c r="J235" s="33"/>
    </row>
    <row r="236" spans="3:10" s="26" customFormat="1" ht="16.5">
      <c r="C236" s="37"/>
      <c r="D236" s="37"/>
      <c r="E236" s="37"/>
      <c r="F236" s="37"/>
      <c r="G236" s="37"/>
      <c r="H236" s="37"/>
      <c r="I236" s="33"/>
      <c r="J236" s="33"/>
    </row>
    <row r="237" spans="3:10" s="26" customFormat="1" ht="16.5">
      <c r="C237" s="37"/>
      <c r="D237" s="37"/>
      <c r="E237" s="37"/>
      <c r="F237" s="37"/>
      <c r="G237" s="37"/>
      <c r="H237" s="37"/>
      <c r="I237" s="33"/>
      <c r="J237" s="33"/>
    </row>
    <row r="238" spans="3:10" s="26" customFormat="1" ht="16.5">
      <c r="C238" s="37"/>
      <c r="D238" s="37"/>
      <c r="E238" s="37"/>
      <c r="F238" s="37"/>
      <c r="G238" s="37"/>
      <c r="H238" s="37"/>
      <c r="I238" s="33"/>
      <c r="J238" s="33"/>
    </row>
    <row r="239" spans="3:10" s="26" customFormat="1" ht="16.5">
      <c r="C239" s="37"/>
      <c r="D239" s="37"/>
      <c r="E239" s="37"/>
      <c r="F239" s="37"/>
      <c r="G239" s="37"/>
      <c r="H239" s="37"/>
      <c r="I239" s="33"/>
      <c r="J239" s="33"/>
    </row>
    <row r="240" spans="3:10" s="26" customFormat="1" ht="16.5">
      <c r="C240" s="37"/>
      <c r="D240" s="37"/>
      <c r="E240" s="37"/>
      <c r="F240" s="37"/>
      <c r="G240" s="37"/>
      <c r="H240" s="37"/>
      <c r="I240" s="33"/>
      <c r="J240" s="33"/>
    </row>
    <row r="241" spans="3:10" s="26" customFormat="1" ht="16.5">
      <c r="C241" s="37"/>
      <c r="D241" s="37"/>
      <c r="E241" s="37"/>
      <c r="F241" s="37"/>
      <c r="G241" s="37"/>
      <c r="H241" s="37"/>
      <c r="I241" s="33"/>
      <c r="J241" s="33"/>
    </row>
    <row r="242" spans="3:10" s="26" customFormat="1" ht="16.5">
      <c r="C242" s="37"/>
      <c r="D242" s="37"/>
      <c r="E242" s="37"/>
      <c r="F242" s="37"/>
      <c r="G242" s="37"/>
      <c r="H242" s="37"/>
      <c r="I242" s="33"/>
      <c r="J242" s="33"/>
    </row>
    <row r="243" spans="3:10" s="26" customFormat="1" ht="16.5">
      <c r="C243" s="37"/>
      <c r="D243" s="37"/>
      <c r="E243" s="37"/>
      <c r="F243" s="37"/>
      <c r="G243" s="37"/>
      <c r="H243" s="37"/>
      <c r="I243" s="33"/>
      <c r="J243" s="33"/>
    </row>
    <row r="244" spans="3:10" s="26" customFormat="1" ht="16.5">
      <c r="C244" s="37"/>
      <c r="D244" s="37"/>
      <c r="E244" s="37"/>
      <c r="F244" s="37"/>
      <c r="G244" s="37"/>
      <c r="H244" s="37"/>
      <c r="I244" s="33"/>
      <c r="J244" s="33"/>
    </row>
    <row r="245" spans="3:10" s="26" customFormat="1" ht="16.5">
      <c r="C245" s="37"/>
      <c r="D245" s="37"/>
      <c r="E245" s="37"/>
      <c r="F245" s="37"/>
      <c r="G245" s="37"/>
      <c r="H245" s="37"/>
      <c r="I245" s="33"/>
      <c r="J245" s="33"/>
    </row>
    <row r="246" spans="3:10" s="26" customFormat="1" ht="16.5">
      <c r="C246" s="37"/>
      <c r="D246" s="37"/>
      <c r="E246" s="37"/>
      <c r="F246" s="37"/>
      <c r="G246" s="37"/>
      <c r="H246" s="37"/>
      <c r="I246" s="33"/>
      <c r="J246" s="33"/>
    </row>
    <row r="247" spans="3:10" s="26" customFormat="1" ht="16.5">
      <c r="C247" s="37"/>
      <c r="D247" s="37"/>
      <c r="E247" s="37"/>
      <c r="F247" s="37"/>
      <c r="G247" s="37"/>
      <c r="H247" s="37"/>
      <c r="I247" s="33"/>
      <c r="J247" s="33"/>
    </row>
    <row r="248" spans="3:10" s="26" customFormat="1" ht="16.5">
      <c r="C248" s="37"/>
      <c r="D248" s="37"/>
      <c r="E248" s="37"/>
      <c r="F248" s="37"/>
      <c r="G248" s="37"/>
      <c r="H248" s="37"/>
      <c r="I248" s="33"/>
      <c r="J248" s="33"/>
    </row>
    <row r="249" spans="3:10" s="26" customFormat="1" ht="16.5">
      <c r="C249" s="37"/>
      <c r="D249" s="37"/>
      <c r="E249" s="37"/>
      <c r="F249" s="37"/>
      <c r="G249" s="37"/>
      <c r="H249" s="37"/>
      <c r="I249" s="33"/>
      <c r="J249" s="33"/>
    </row>
    <row r="250" spans="3:10" s="26" customFormat="1" ht="16.5">
      <c r="C250" s="37"/>
      <c r="D250" s="37"/>
      <c r="E250" s="37"/>
      <c r="F250" s="37"/>
      <c r="G250" s="37"/>
      <c r="H250" s="37"/>
      <c r="I250" s="33"/>
      <c r="J250" s="33"/>
    </row>
    <row r="251" spans="3:10" s="26" customFormat="1" ht="16.5">
      <c r="C251" s="37"/>
      <c r="D251" s="37"/>
      <c r="E251" s="37"/>
      <c r="F251" s="37"/>
      <c r="G251" s="37"/>
      <c r="H251" s="37"/>
      <c r="I251" s="33"/>
      <c r="J251" s="33"/>
    </row>
    <row r="252" spans="3:10" s="26" customFormat="1" ht="16.5">
      <c r="C252" s="37"/>
      <c r="D252" s="37"/>
      <c r="E252" s="37"/>
      <c r="F252" s="37"/>
      <c r="G252" s="37"/>
      <c r="H252" s="37"/>
      <c r="I252" s="33"/>
      <c r="J252" s="33"/>
    </row>
    <row r="253" spans="3:10" s="26" customFormat="1" ht="16.5">
      <c r="C253" s="37"/>
      <c r="D253" s="37"/>
      <c r="E253" s="37"/>
      <c r="F253" s="37"/>
      <c r="G253" s="37"/>
      <c r="H253" s="37"/>
      <c r="I253" s="33"/>
      <c r="J253" s="33"/>
    </row>
    <row r="254" spans="3:10" s="26" customFormat="1" ht="16.5">
      <c r="C254" s="37"/>
      <c r="D254" s="37"/>
      <c r="E254" s="37"/>
      <c r="F254" s="37"/>
      <c r="G254" s="37"/>
      <c r="H254" s="37"/>
      <c r="I254" s="33"/>
      <c r="J254" s="33"/>
    </row>
    <row r="255" spans="3:10" s="26" customFormat="1" ht="16.5">
      <c r="C255" s="37"/>
      <c r="D255" s="37"/>
      <c r="E255" s="37"/>
      <c r="F255" s="37"/>
      <c r="G255" s="37"/>
      <c r="H255" s="37"/>
      <c r="I255" s="33"/>
      <c r="J255" s="33"/>
    </row>
    <row r="256" spans="3:10" s="26" customFormat="1" ht="16.5">
      <c r="C256" s="37"/>
      <c r="D256" s="37"/>
      <c r="E256" s="37"/>
      <c r="F256" s="37"/>
      <c r="G256" s="37"/>
      <c r="H256" s="37"/>
      <c r="I256" s="33"/>
      <c r="J256" s="33"/>
    </row>
    <row r="257" spans="3:10" s="26" customFormat="1" ht="16.5">
      <c r="C257" s="37"/>
      <c r="D257" s="37"/>
      <c r="E257" s="37"/>
      <c r="F257" s="37"/>
      <c r="G257" s="37"/>
      <c r="H257" s="37"/>
      <c r="I257" s="33"/>
      <c r="J257" s="33"/>
    </row>
    <row r="258" spans="3:10" s="26" customFormat="1" ht="16.5">
      <c r="C258" s="37"/>
      <c r="D258" s="37"/>
      <c r="E258" s="37"/>
      <c r="F258" s="37"/>
      <c r="G258" s="37"/>
      <c r="H258" s="37"/>
      <c r="I258" s="33"/>
      <c r="J258" s="33"/>
    </row>
    <row r="259" spans="3:10" s="26" customFormat="1" ht="16.5">
      <c r="C259" s="37"/>
      <c r="D259" s="37"/>
      <c r="E259" s="37"/>
      <c r="F259" s="37"/>
      <c r="G259" s="37"/>
      <c r="H259" s="37"/>
      <c r="I259" s="33"/>
      <c r="J259" s="33"/>
    </row>
    <row r="260" spans="3:10" s="26" customFormat="1" ht="16.5">
      <c r="C260" s="37"/>
      <c r="D260" s="37"/>
      <c r="E260" s="37"/>
      <c r="F260" s="37"/>
      <c r="G260" s="37"/>
      <c r="H260" s="37"/>
      <c r="I260" s="33"/>
      <c r="J260" s="33"/>
    </row>
    <row r="261" spans="3:10" s="26" customFormat="1" ht="16.5">
      <c r="C261" s="37"/>
      <c r="D261" s="37"/>
      <c r="E261" s="37"/>
      <c r="F261" s="37"/>
      <c r="G261" s="37"/>
      <c r="H261" s="37"/>
      <c r="I261" s="33"/>
      <c r="J261" s="33"/>
    </row>
    <row r="262" spans="3:10" s="26" customFormat="1" ht="16.5">
      <c r="C262" s="37"/>
      <c r="D262" s="37"/>
      <c r="E262" s="37"/>
      <c r="F262" s="37"/>
      <c r="G262" s="37"/>
      <c r="H262" s="37"/>
      <c r="I262" s="33"/>
      <c r="J262" s="33"/>
    </row>
    <row r="263" spans="3:10" s="26" customFormat="1" ht="16.5">
      <c r="C263" s="37"/>
      <c r="D263" s="37"/>
      <c r="E263" s="37"/>
      <c r="F263" s="37"/>
      <c r="G263" s="37"/>
      <c r="H263" s="37"/>
      <c r="I263" s="33"/>
      <c r="J263" s="33"/>
    </row>
    <row r="264" spans="3:10" s="26" customFormat="1" ht="16.5">
      <c r="C264" s="37"/>
      <c r="D264" s="37"/>
      <c r="E264" s="37"/>
      <c r="F264" s="37"/>
      <c r="G264" s="37"/>
      <c r="H264" s="37"/>
      <c r="I264" s="33"/>
      <c r="J264" s="33"/>
    </row>
    <row r="265" spans="3:10" s="26" customFormat="1" ht="16.5">
      <c r="C265" s="37"/>
      <c r="D265" s="37"/>
      <c r="E265" s="37"/>
      <c r="F265" s="37"/>
      <c r="G265" s="37"/>
      <c r="H265" s="37"/>
      <c r="I265" s="33"/>
      <c r="J265" s="33"/>
    </row>
    <row r="266" spans="3:10" s="26" customFormat="1" ht="16.5">
      <c r="C266" s="37"/>
      <c r="D266" s="37"/>
      <c r="E266" s="37"/>
      <c r="F266" s="37"/>
      <c r="G266" s="37"/>
      <c r="H266" s="37"/>
      <c r="I266" s="33"/>
      <c r="J266" s="33"/>
    </row>
    <row r="267" spans="3:10" s="26" customFormat="1" ht="16.5">
      <c r="C267" s="37"/>
      <c r="D267" s="37"/>
      <c r="E267" s="37"/>
      <c r="F267" s="37"/>
      <c r="G267" s="37"/>
      <c r="H267" s="37"/>
      <c r="I267" s="33"/>
      <c r="J267" s="33"/>
    </row>
    <row r="268" spans="3:10" s="26" customFormat="1" ht="16.5">
      <c r="C268" s="37"/>
      <c r="D268" s="37"/>
      <c r="E268" s="37"/>
      <c r="F268" s="37"/>
      <c r="G268" s="37"/>
      <c r="H268" s="37"/>
      <c r="I268" s="33"/>
      <c r="J268" s="33"/>
    </row>
    <row r="269" spans="3:10" s="26" customFormat="1" ht="16.5">
      <c r="C269" s="37"/>
      <c r="D269" s="37"/>
      <c r="E269" s="37"/>
      <c r="F269" s="37"/>
      <c r="G269" s="37"/>
      <c r="H269" s="37"/>
      <c r="I269" s="33"/>
      <c r="J269" s="33"/>
    </row>
    <row r="270" spans="3:10" s="26" customFormat="1" ht="16.5">
      <c r="C270" s="37"/>
      <c r="D270" s="37"/>
      <c r="E270" s="37"/>
      <c r="F270" s="37"/>
      <c r="G270" s="37"/>
      <c r="H270" s="37"/>
      <c r="I270" s="33"/>
      <c r="J270" s="33"/>
    </row>
    <row r="271" spans="3:10" s="26" customFormat="1" ht="16.5">
      <c r="C271" s="37"/>
      <c r="D271" s="37"/>
      <c r="E271" s="37"/>
      <c r="F271" s="37"/>
      <c r="G271" s="37"/>
      <c r="H271" s="37"/>
      <c r="I271" s="33"/>
      <c r="J271" s="33"/>
    </row>
    <row r="272" spans="3:10" s="26" customFormat="1" ht="16.5">
      <c r="C272" s="37"/>
      <c r="D272" s="37"/>
      <c r="E272" s="37"/>
      <c r="F272" s="37"/>
      <c r="G272" s="37"/>
      <c r="H272" s="37"/>
      <c r="I272" s="33"/>
      <c r="J272" s="33"/>
    </row>
    <row r="273" spans="3:10" s="26" customFormat="1" ht="16.5">
      <c r="C273" s="37"/>
      <c r="D273" s="37"/>
      <c r="E273" s="37"/>
      <c r="F273" s="37"/>
      <c r="G273" s="37"/>
      <c r="H273" s="37"/>
      <c r="I273" s="33"/>
      <c r="J273" s="33"/>
    </row>
    <row r="274" spans="3:10" s="26" customFormat="1" ht="16.5">
      <c r="C274" s="37"/>
      <c r="D274" s="37"/>
      <c r="E274" s="37"/>
      <c r="F274" s="37"/>
      <c r="G274" s="37"/>
      <c r="H274" s="37"/>
      <c r="I274" s="33"/>
      <c r="J274" s="33"/>
    </row>
    <row r="275" spans="3:10" s="26" customFormat="1" ht="16.5">
      <c r="C275" s="37"/>
      <c r="D275" s="37"/>
      <c r="E275" s="37"/>
      <c r="F275" s="37"/>
      <c r="G275" s="37"/>
      <c r="H275" s="37"/>
      <c r="I275" s="33"/>
      <c r="J275" s="33"/>
    </row>
    <row r="276" spans="3:10" s="26" customFormat="1" ht="16.5">
      <c r="C276" s="37"/>
      <c r="D276" s="37"/>
      <c r="E276" s="37"/>
      <c r="F276" s="37"/>
      <c r="G276" s="37"/>
      <c r="H276" s="37"/>
      <c r="I276" s="33"/>
      <c r="J276" s="33"/>
    </row>
    <row r="277" spans="3:10" s="26" customFormat="1" ht="16.5">
      <c r="C277" s="37"/>
      <c r="D277" s="37"/>
      <c r="E277" s="37"/>
      <c r="F277" s="37"/>
      <c r="G277" s="37"/>
      <c r="H277" s="37"/>
      <c r="I277" s="33"/>
      <c r="J277" s="33"/>
    </row>
    <row r="278" spans="3:10" s="26" customFormat="1" ht="16.5">
      <c r="C278" s="37"/>
      <c r="D278" s="37"/>
      <c r="E278" s="37"/>
      <c r="F278" s="37"/>
      <c r="G278" s="37"/>
      <c r="H278" s="37"/>
      <c r="I278" s="33"/>
      <c r="J278" s="33"/>
    </row>
    <row r="279" spans="3:10" s="26" customFormat="1" ht="16.5">
      <c r="C279" s="37"/>
      <c r="D279" s="37"/>
      <c r="E279" s="37"/>
      <c r="F279" s="37"/>
      <c r="G279" s="37"/>
      <c r="H279" s="37"/>
      <c r="I279" s="33"/>
      <c r="J279" s="33"/>
    </row>
    <row r="280" spans="3:10" s="26" customFormat="1" ht="16.5">
      <c r="C280" s="37"/>
      <c r="D280" s="37"/>
      <c r="E280" s="37"/>
      <c r="F280" s="37"/>
      <c r="G280" s="37"/>
      <c r="H280" s="37"/>
      <c r="I280" s="33"/>
      <c r="J280" s="33"/>
    </row>
    <row r="281" spans="3:10" s="26" customFormat="1" ht="16.5">
      <c r="C281" s="37"/>
      <c r="D281" s="37"/>
      <c r="E281" s="37"/>
      <c r="F281" s="37"/>
      <c r="G281" s="37"/>
      <c r="H281" s="37"/>
      <c r="I281" s="33"/>
      <c r="J281" s="33"/>
    </row>
    <row r="282" spans="3:10" s="26" customFormat="1" ht="16.5">
      <c r="C282" s="37"/>
      <c r="D282" s="37"/>
      <c r="E282" s="37"/>
      <c r="F282" s="37"/>
      <c r="G282" s="37"/>
      <c r="H282" s="37"/>
      <c r="I282" s="33"/>
      <c r="J282" s="33"/>
    </row>
    <row r="283" spans="3:10" s="26" customFormat="1" ht="16.5">
      <c r="C283" s="37"/>
      <c r="D283" s="37"/>
      <c r="E283" s="37"/>
      <c r="F283" s="37"/>
      <c r="G283" s="37"/>
      <c r="H283" s="37"/>
      <c r="I283" s="33"/>
      <c r="J283" s="33"/>
    </row>
    <row r="284" spans="3:10" s="26" customFormat="1" ht="16.5">
      <c r="C284" s="37"/>
      <c r="D284" s="37"/>
      <c r="E284" s="37"/>
      <c r="F284" s="37"/>
      <c r="G284" s="37"/>
      <c r="H284" s="37"/>
      <c r="I284" s="33"/>
      <c r="J284" s="33"/>
    </row>
    <row r="285" spans="3:10" s="26" customFormat="1" ht="16.5">
      <c r="C285" s="37"/>
      <c r="D285" s="37"/>
      <c r="E285" s="37"/>
      <c r="F285" s="37"/>
      <c r="G285" s="37"/>
      <c r="H285" s="37"/>
      <c r="I285" s="33"/>
      <c r="J285" s="33"/>
    </row>
    <row r="286" spans="3:10" s="26" customFormat="1" ht="16.5">
      <c r="C286" s="37"/>
      <c r="D286" s="37"/>
      <c r="E286" s="37"/>
      <c r="F286" s="37"/>
      <c r="G286" s="37"/>
      <c r="H286" s="37"/>
      <c r="I286" s="33"/>
      <c r="J286" s="33"/>
    </row>
    <row r="287" spans="3:10" s="26" customFormat="1" ht="16.5">
      <c r="C287" s="37"/>
      <c r="D287" s="37"/>
      <c r="E287" s="37"/>
      <c r="F287" s="37"/>
      <c r="G287" s="37"/>
      <c r="H287" s="37"/>
      <c r="I287" s="33"/>
      <c r="J287" s="33"/>
    </row>
    <row r="288" spans="3:10" s="26" customFormat="1" ht="16.5">
      <c r="C288" s="37"/>
      <c r="D288" s="37"/>
      <c r="E288" s="37"/>
      <c r="F288" s="37"/>
      <c r="G288" s="37"/>
      <c r="H288" s="37"/>
      <c r="I288" s="33"/>
      <c r="J288" s="33"/>
    </row>
    <row r="289" spans="3:10" s="26" customFormat="1" ht="16.5">
      <c r="C289" s="37"/>
      <c r="D289" s="37"/>
      <c r="E289" s="37"/>
      <c r="F289" s="37"/>
      <c r="G289" s="37"/>
      <c r="H289" s="37"/>
      <c r="I289" s="33"/>
      <c r="J289" s="33"/>
    </row>
    <row r="290" spans="3:10" s="26" customFormat="1" ht="16.5">
      <c r="C290" s="37"/>
      <c r="D290" s="37"/>
      <c r="E290" s="37"/>
      <c r="F290" s="37"/>
      <c r="G290" s="37"/>
      <c r="H290" s="37"/>
      <c r="I290" s="33"/>
      <c r="J290" s="33"/>
    </row>
    <row r="291" spans="3:10" s="26" customFormat="1" ht="16.5">
      <c r="C291" s="37"/>
      <c r="D291" s="37"/>
      <c r="E291" s="37"/>
      <c r="F291" s="37"/>
      <c r="G291" s="37"/>
      <c r="H291" s="37"/>
      <c r="I291" s="33"/>
      <c r="J291" s="33"/>
    </row>
    <row r="292" spans="3:10" s="26" customFormat="1" ht="16.5">
      <c r="C292" s="37"/>
      <c r="D292" s="37"/>
      <c r="E292" s="37"/>
      <c r="F292" s="37"/>
      <c r="G292" s="37"/>
      <c r="H292" s="37"/>
      <c r="I292" s="33"/>
      <c r="J292" s="33"/>
    </row>
    <row r="293" spans="3:10" s="26" customFormat="1" ht="16.5">
      <c r="C293" s="37"/>
      <c r="D293" s="37"/>
      <c r="E293" s="37"/>
      <c r="F293" s="37"/>
      <c r="G293" s="37"/>
      <c r="H293" s="37"/>
      <c r="I293" s="33"/>
      <c r="J293" s="33"/>
    </row>
    <row r="294" spans="3:10" s="26" customFormat="1" ht="16.5">
      <c r="C294" s="37"/>
      <c r="D294" s="37"/>
      <c r="E294" s="37"/>
      <c r="F294" s="37"/>
      <c r="G294" s="37"/>
      <c r="H294" s="37"/>
      <c r="I294" s="33"/>
      <c r="J294" s="33"/>
    </row>
    <row r="295" spans="3:10" s="26" customFormat="1" ht="16.5">
      <c r="C295" s="37"/>
      <c r="D295" s="37"/>
      <c r="E295" s="37"/>
      <c r="F295" s="37"/>
      <c r="G295" s="37"/>
      <c r="H295" s="37"/>
      <c r="I295" s="33"/>
      <c r="J295" s="33"/>
    </row>
    <row r="296" spans="3:10" s="26" customFormat="1" ht="16.5">
      <c r="C296" s="37"/>
      <c r="D296" s="37"/>
      <c r="E296" s="37"/>
      <c r="F296" s="37"/>
      <c r="G296" s="37"/>
      <c r="H296" s="37"/>
      <c r="I296" s="33"/>
      <c r="J296" s="33"/>
    </row>
    <row r="297" spans="3:10" s="26" customFormat="1" ht="16.5">
      <c r="C297" s="37"/>
      <c r="D297" s="37"/>
      <c r="E297" s="37"/>
      <c r="F297" s="37"/>
      <c r="G297" s="37"/>
      <c r="H297" s="37"/>
      <c r="I297" s="33"/>
      <c r="J297" s="33"/>
    </row>
    <row r="298" spans="3:10" s="26" customFormat="1" ht="16.5">
      <c r="C298" s="37"/>
      <c r="D298" s="37"/>
      <c r="E298" s="37"/>
      <c r="F298" s="37"/>
      <c r="G298" s="37"/>
      <c r="H298" s="37"/>
      <c r="I298" s="33"/>
      <c r="J298" s="33"/>
    </row>
    <row r="299" spans="3:10" s="26" customFormat="1" ht="16.5">
      <c r="C299" s="37"/>
      <c r="D299" s="37"/>
      <c r="E299" s="37"/>
      <c r="F299" s="37"/>
      <c r="G299" s="37"/>
      <c r="H299" s="37"/>
      <c r="I299" s="33"/>
      <c r="J299" s="33"/>
    </row>
    <row r="300" spans="3:10" s="26" customFormat="1" ht="16.5">
      <c r="C300" s="37"/>
      <c r="D300" s="37"/>
      <c r="E300" s="37"/>
      <c r="F300" s="37"/>
      <c r="G300" s="37"/>
      <c r="H300" s="37"/>
      <c r="I300" s="33"/>
      <c r="J300" s="33"/>
    </row>
    <row r="301" spans="3:10" s="26" customFormat="1" ht="16.5">
      <c r="C301" s="37"/>
      <c r="D301" s="37"/>
      <c r="E301" s="37"/>
      <c r="F301" s="37"/>
      <c r="G301" s="37"/>
      <c r="H301" s="37"/>
      <c r="I301" s="33"/>
      <c r="J301" s="33"/>
    </row>
    <row r="302" spans="3:10" s="26" customFormat="1" ht="16.5">
      <c r="C302" s="37"/>
      <c r="D302" s="37"/>
      <c r="E302" s="37"/>
      <c r="F302" s="37"/>
      <c r="G302" s="37"/>
      <c r="H302" s="37"/>
      <c r="I302" s="33"/>
      <c r="J302" s="33"/>
    </row>
    <row r="303" spans="3:10" s="26" customFormat="1" ht="16.5">
      <c r="C303" s="37"/>
      <c r="D303" s="37"/>
      <c r="E303" s="37"/>
      <c r="F303" s="37"/>
      <c r="G303" s="37"/>
      <c r="H303" s="37"/>
      <c r="I303" s="33"/>
      <c r="J303" s="33"/>
    </row>
    <row r="304" spans="3:10" s="26" customFormat="1" ht="16.5">
      <c r="C304" s="37"/>
      <c r="D304" s="37"/>
      <c r="E304" s="37"/>
      <c r="F304" s="37"/>
      <c r="G304" s="37"/>
      <c r="H304" s="37"/>
      <c r="I304" s="33"/>
      <c r="J304" s="33"/>
    </row>
    <row r="305" spans="3:10" s="26" customFormat="1" ht="16.5">
      <c r="C305" s="37"/>
      <c r="D305" s="37"/>
      <c r="E305" s="37"/>
      <c r="F305" s="37"/>
      <c r="G305" s="37"/>
      <c r="H305" s="37"/>
      <c r="I305" s="33"/>
      <c r="J305" s="33"/>
    </row>
    <row r="306" spans="3:10" s="26" customFormat="1" ht="16.5">
      <c r="C306" s="37"/>
      <c r="D306" s="37"/>
      <c r="E306" s="37"/>
      <c r="F306" s="37"/>
      <c r="G306" s="37"/>
      <c r="H306" s="37"/>
      <c r="I306" s="33"/>
      <c r="J306" s="33"/>
    </row>
    <row r="307" spans="3:10" s="26" customFormat="1" ht="16.5">
      <c r="C307" s="37"/>
      <c r="D307" s="37"/>
      <c r="E307" s="37"/>
      <c r="F307" s="37"/>
      <c r="G307" s="37"/>
      <c r="H307" s="37"/>
      <c r="I307" s="33"/>
      <c r="J307" s="33"/>
    </row>
    <row r="308" spans="3:10" s="26" customFormat="1" ht="16.5">
      <c r="C308" s="37"/>
      <c r="D308" s="37"/>
      <c r="E308" s="37"/>
      <c r="F308" s="37"/>
      <c r="G308" s="37"/>
      <c r="H308" s="37"/>
      <c r="I308" s="33"/>
      <c r="J308" s="33"/>
    </row>
    <row r="309" spans="3:10" s="26" customFormat="1" ht="16.5">
      <c r="C309" s="37"/>
      <c r="D309" s="37"/>
      <c r="E309" s="37"/>
      <c r="F309" s="37"/>
      <c r="G309" s="37"/>
      <c r="H309" s="37"/>
      <c r="I309" s="33"/>
      <c r="J309" s="33"/>
    </row>
    <row r="310" spans="3:10" s="26" customFormat="1" ht="16.5">
      <c r="C310" s="37"/>
      <c r="D310" s="37"/>
      <c r="E310" s="37"/>
      <c r="F310" s="37"/>
      <c r="G310" s="37"/>
      <c r="H310" s="37"/>
      <c r="I310" s="33"/>
      <c r="J310" s="33"/>
    </row>
    <row r="311" spans="3:10" s="26" customFormat="1" ht="16.5">
      <c r="C311" s="37"/>
      <c r="D311" s="37"/>
      <c r="E311" s="37"/>
      <c r="F311" s="37"/>
      <c r="G311" s="37"/>
      <c r="H311" s="37"/>
      <c r="I311" s="33"/>
      <c r="J311" s="33"/>
    </row>
    <row r="312" spans="3:10" s="26" customFormat="1" ht="16.5">
      <c r="C312" s="37"/>
      <c r="D312" s="37"/>
      <c r="E312" s="37"/>
      <c r="F312" s="37"/>
      <c r="G312" s="37"/>
      <c r="H312" s="37"/>
      <c r="I312" s="33"/>
      <c r="J312" s="33"/>
    </row>
    <row r="313" spans="3:10" s="26" customFormat="1" ht="16.5">
      <c r="C313" s="37"/>
      <c r="D313" s="37"/>
      <c r="E313" s="37"/>
      <c r="F313" s="37"/>
      <c r="G313" s="37"/>
      <c r="H313" s="37"/>
      <c r="I313" s="33"/>
      <c r="J313" s="33"/>
    </row>
    <row r="314" spans="3:10" s="26" customFormat="1" ht="16.5">
      <c r="C314" s="37"/>
      <c r="D314" s="37"/>
      <c r="E314" s="37"/>
      <c r="F314" s="37"/>
      <c r="G314" s="37"/>
      <c r="H314" s="37"/>
      <c r="I314" s="33"/>
      <c r="J314" s="33"/>
    </row>
    <row r="315" spans="3:10" s="26" customFormat="1" ht="16.5">
      <c r="C315" s="37"/>
      <c r="D315" s="37"/>
      <c r="E315" s="37"/>
      <c r="F315" s="37"/>
      <c r="G315" s="37"/>
      <c r="H315" s="37"/>
      <c r="I315" s="33"/>
      <c r="J315" s="33"/>
    </row>
    <row r="316" spans="3:10" s="26" customFormat="1" ht="16.5">
      <c r="C316" s="37"/>
      <c r="D316" s="37"/>
      <c r="E316" s="37"/>
      <c r="F316" s="37"/>
      <c r="G316" s="37"/>
      <c r="H316" s="37"/>
      <c r="I316" s="33"/>
      <c r="J316" s="33"/>
    </row>
    <row r="317" spans="3:10" s="26" customFormat="1" ht="16.5">
      <c r="C317" s="37"/>
      <c r="D317" s="37"/>
      <c r="E317" s="37"/>
      <c r="F317" s="37"/>
      <c r="G317" s="37"/>
      <c r="H317" s="37"/>
      <c r="I317" s="33"/>
      <c r="J317" s="33"/>
    </row>
    <row r="318" spans="3:10" s="26" customFormat="1" ht="16.5">
      <c r="C318" s="37"/>
      <c r="D318" s="37"/>
      <c r="E318" s="37"/>
      <c r="F318" s="37"/>
      <c r="G318" s="37"/>
      <c r="H318" s="37"/>
      <c r="I318" s="33"/>
      <c r="J318" s="33"/>
    </row>
    <row r="319" spans="3:10" s="26" customFormat="1" ht="16.5">
      <c r="C319" s="37"/>
      <c r="D319" s="37"/>
      <c r="E319" s="37"/>
      <c r="F319" s="37"/>
      <c r="G319" s="37"/>
      <c r="H319" s="37"/>
      <c r="I319" s="33"/>
      <c r="J319" s="33"/>
    </row>
    <row r="320" spans="3:10" s="26" customFormat="1" ht="16.5">
      <c r="C320" s="37"/>
      <c r="D320" s="37"/>
      <c r="E320" s="37"/>
      <c r="F320" s="37"/>
      <c r="G320" s="37"/>
      <c r="H320" s="37"/>
      <c r="I320" s="33"/>
      <c r="J320" s="33"/>
    </row>
    <row r="321" spans="3:10" s="26" customFormat="1" ht="16.5">
      <c r="C321" s="37"/>
      <c r="D321" s="37"/>
      <c r="E321" s="37"/>
      <c r="F321" s="37"/>
      <c r="G321" s="37"/>
      <c r="H321" s="37"/>
      <c r="I321" s="33"/>
      <c r="J321" s="33"/>
    </row>
    <row r="322" spans="3:10" s="26" customFormat="1" ht="16.5">
      <c r="C322" s="37"/>
      <c r="D322" s="37"/>
      <c r="E322" s="37"/>
      <c r="F322" s="37"/>
      <c r="G322" s="37"/>
      <c r="H322" s="37"/>
      <c r="I322" s="33"/>
      <c r="J322" s="33"/>
    </row>
    <row r="323" spans="3:10" s="26" customFormat="1" ht="16.5">
      <c r="C323" s="37"/>
      <c r="D323" s="37"/>
      <c r="E323" s="37"/>
      <c r="F323" s="37"/>
      <c r="G323" s="37"/>
      <c r="H323" s="37"/>
      <c r="I323" s="33"/>
      <c r="J323" s="33"/>
    </row>
    <row r="324" spans="3:10" s="26" customFormat="1" ht="16.5">
      <c r="C324" s="37"/>
      <c r="D324" s="37"/>
      <c r="E324" s="37"/>
      <c r="F324" s="37"/>
      <c r="G324" s="37"/>
      <c r="H324" s="37"/>
      <c r="I324" s="33"/>
      <c r="J324" s="33"/>
    </row>
    <row r="325" spans="3:10" s="26" customFormat="1" ht="16.5">
      <c r="C325" s="37"/>
      <c r="D325" s="37"/>
      <c r="E325" s="37"/>
      <c r="F325" s="37"/>
      <c r="G325" s="37"/>
      <c r="H325" s="37"/>
      <c r="I325" s="33"/>
      <c r="J325" s="33"/>
    </row>
    <row r="326" spans="3:10" s="26" customFormat="1" ht="16.5">
      <c r="C326" s="37"/>
      <c r="D326" s="37"/>
      <c r="E326" s="37"/>
      <c r="F326" s="37"/>
      <c r="G326" s="37"/>
      <c r="H326" s="37"/>
      <c r="I326" s="33"/>
      <c r="J326" s="33"/>
    </row>
    <row r="327" spans="3:10" s="26" customFormat="1" ht="16.5">
      <c r="C327" s="37"/>
      <c r="D327" s="37"/>
      <c r="E327" s="37"/>
      <c r="F327" s="37"/>
      <c r="G327" s="37"/>
      <c r="H327" s="37"/>
      <c r="I327" s="33"/>
      <c r="J327" s="33"/>
    </row>
    <row r="328" spans="3:10" s="26" customFormat="1" ht="16.5">
      <c r="C328" s="37"/>
      <c r="D328" s="37"/>
      <c r="E328" s="37"/>
      <c r="F328" s="37"/>
      <c r="G328" s="37"/>
      <c r="H328" s="37"/>
      <c r="I328" s="33"/>
      <c r="J328" s="33"/>
    </row>
    <row r="329" spans="3:10" s="26" customFormat="1" ht="16.5">
      <c r="C329" s="37"/>
      <c r="D329" s="37"/>
      <c r="E329" s="37"/>
      <c r="F329" s="37"/>
      <c r="G329" s="37"/>
      <c r="H329" s="37"/>
      <c r="I329" s="33"/>
      <c r="J329" s="33"/>
    </row>
    <row r="330" spans="3:10" s="26" customFormat="1" ht="16.5">
      <c r="C330" s="37"/>
      <c r="D330" s="37"/>
      <c r="E330" s="37"/>
      <c r="F330" s="37"/>
      <c r="G330" s="37"/>
      <c r="H330" s="37"/>
      <c r="I330" s="33"/>
      <c r="J330" s="33"/>
    </row>
    <row r="331" spans="3:10" s="26" customFormat="1" ht="16.5">
      <c r="C331" s="37"/>
      <c r="D331" s="37"/>
      <c r="E331" s="37"/>
      <c r="F331" s="37"/>
      <c r="G331" s="37"/>
      <c r="H331" s="37"/>
      <c r="I331" s="33"/>
      <c r="J331" s="33"/>
    </row>
    <row r="332" spans="3:10" s="26" customFormat="1" ht="16.5">
      <c r="C332" s="37"/>
      <c r="D332" s="37"/>
      <c r="E332" s="37"/>
      <c r="F332" s="37"/>
      <c r="G332" s="37"/>
      <c r="H332" s="37"/>
      <c r="I332" s="33"/>
      <c r="J332" s="33"/>
    </row>
    <row r="333" spans="3:10" s="26" customFormat="1" ht="16.5">
      <c r="C333" s="37"/>
      <c r="D333" s="37"/>
      <c r="E333" s="37"/>
      <c r="F333" s="37"/>
      <c r="G333" s="37"/>
      <c r="H333" s="37"/>
      <c r="I333" s="33"/>
      <c r="J333" s="33"/>
    </row>
    <row r="334" spans="3:10" s="26" customFormat="1" ht="16.5">
      <c r="C334" s="37"/>
      <c r="D334" s="37"/>
      <c r="E334" s="37"/>
      <c r="F334" s="37"/>
      <c r="G334" s="37"/>
      <c r="H334" s="37"/>
      <c r="I334" s="33"/>
      <c r="J334" s="33"/>
    </row>
    <row r="335" spans="3:10" s="26" customFormat="1" ht="16.5">
      <c r="C335" s="37"/>
      <c r="D335" s="37"/>
      <c r="E335" s="37"/>
      <c r="F335" s="37"/>
      <c r="G335" s="37"/>
      <c r="H335" s="37"/>
      <c r="I335" s="33"/>
      <c r="J335" s="33"/>
    </row>
    <row r="336" spans="3:10" s="26" customFormat="1" ht="16.5">
      <c r="C336" s="37"/>
      <c r="D336" s="37"/>
      <c r="E336" s="37"/>
      <c r="F336" s="37"/>
      <c r="G336" s="37"/>
      <c r="H336" s="37"/>
      <c r="I336" s="33"/>
      <c r="J336" s="33"/>
    </row>
    <row r="337" spans="3:10" s="26" customFormat="1" ht="16.5">
      <c r="C337" s="37"/>
      <c r="D337" s="37"/>
      <c r="E337" s="37"/>
      <c r="F337" s="37"/>
      <c r="G337" s="37"/>
      <c r="H337" s="37"/>
      <c r="I337" s="33"/>
      <c r="J337" s="33"/>
    </row>
    <row r="338" spans="3:10" s="26" customFormat="1" ht="16.5">
      <c r="C338" s="37"/>
      <c r="D338" s="37"/>
      <c r="E338" s="37"/>
      <c r="F338" s="37"/>
      <c r="G338" s="37"/>
      <c r="H338" s="37"/>
      <c r="I338" s="33"/>
      <c r="J338" s="33"/>
    </row>
    <row r="339" spans="3:10" s="26" customFormat="1" ht="16.5">
      <c r="C339" s="37"/>
      <c r="D339" s="37"/>
      <c r="E339" s="37"/>
      <c r="F339" s="37"/>
      <c r="G339" s="37"/>
      <c r="H339" s="37"/>
      <c r="I339" s="33"/>
      <c r="J339" s="33"/>
    </row>
    <row r="340" spans="3:10" s="26" customFormat="1" ht="16.5">
      <c r="C340" s="37"/>
      <c r="D340" s="37"/>
      <c r="E340" s="37"/>
      <c r="F340" s="37"/>
      <c r="G340" s="37"/>
      <c r="H340" s="37"/>
      <c r="I340" s="33"/>
      <c r="J340" s="33"/>
    </row>
    <row r="341" spans="3:10" s="26" customFormat="1" ht="16.5">
      <c r="C341" s="37"/>
      <c r="D341" s="37"/>
      <c r="E341" s="37"/>
      <c r="F341" s="37"/>
      <c r="G341" s="37"/>
      <c r="H341" s="37"/>
      <c r="I341" s="33"/>
      <c r="J341" s="33"/>
    </row>
    <row r="342" spans="3:10" s="26" customFormat="1" ht="16.5">
      <c r="C342" s="37"/>
      <c r="D342" s="37"/>
      <c r="E342" s="37"/>
      <c r="F342" s="37"/>
      <c r="G342" s="37"/>
      <c r="H342" s="37"/>
      <c r="I342" s="33"/>
      <c r="J342" s="33"/>
    </row>
    <row r="343" spans="3:10" s="26" customFormat="1" ht="16.5">
      <c r="C343" s="37"/>
      <c r="D343" s="37"/>
      <c r="E343" s="37"/>
      <c r="F343" s="37"/>
      <c r="G343" s="37"/>
      <c r="H343" s="37"/>
      <c r="I343" s="33"/>
      <c r="J343" s="33"/>
    </row>
    <row r="344" spans="3:10" s="26" customFormat="1" ht="16.5">
      <c r="C344" s="37"/>
      <c r="D344" s="37"/>
      <c r="E344" s="37"/>
      <c r="F344" s="37"/>
      <c r="G344" s="37"/>
      <c r="H344" s="37"/>
      <c r="I344" s="33"/>
      <c r="J344" s="33"/>
    </row>
    <row r="345" spans="3:10" s="26" customFormat="1" ht="16.5">
      <c r="C345" s="37"/>
      <c r="D345" s="37"/>
      <c r="E345" s="37"/>
      <c r="F345" s="37"/>
      <c r="G345" s="37"/>
      <c r="H345" s="37"/>
      <c r="I345" s="33"/>
      <c r="J345" s="33"/>
    </row>
    <row r="346" spans="3:10" s="26" customFormat="1" ht="16.5">
      <c r="C346" s="37"/>
      <c r="D346" s="37"/>
      <c r="E346" s="37"/>
      <c r="F346" s="37"/>
      <c r="G346" s="37"/>
      <c r="H346" s="37"/>
      <c r="I346" s="33"/>
      <c r="J346" s="33"/>
    </row>
    <row r="347" spans="3:10" s="26" customFormat="1" ht="16.5">
      <c r="C347" s="37"/>
      <c r="D347" s="37"/>
      <c r="E347" s="37"/>
      <c r="F347" s="37"/>
      <c r="G347" s="37"/>
      <c r="H347" s="37"/>
      <c r="I347" s="33"/>
      <c r="J347" s="33"/>
    </row>
    <row r="348" spans="3:10" s="26" customFormat="1" ht="16.5">
      <c r="C348" s="37"/>
      <c r="D348" s="37"/>
      <c r="E348" s="37"/>
      <c r="F348" s="37"/>
      <c r="G348" s="37"/>
      <c r="H348" s="37"/>
      <c r="I348" s="33"/>
      <c r="J348" s="33"/>
    </row>
    <row r="349" spans="3:10" s="26" customFormat="1" ht="16.5">
      <c r="C349" s="37"/>
      <c r="D349" s="37"/>
      <c r="E349" s="37"/>
      <c r="F349" s="37"/>
      <c r="G349" s="37"/>
      <c r="H349" s="37"/>
      <c r="I349" s="33"/>
      <c r="J349" s="33"/>
    </row>
    <row r="350" spans="3:10" s="26" customFormat="1" ht="16.5">
      <c r="C350" s="37"/>
      <c r="D350" s="37"/>
      <c r="E350" s="37"/>
      <c r="F350" s="37"/>
      <c r="G350" s="37"/>
      <c r="H350" s="37"/>
      <c r="I350" s="33"/>
      <c r="J350" s="33"/>
    </row>
    <row r="351" spans="3:10" s="26" customFormat="1" ht="16.5">
      <c r="C351" s="37"/>
      <c r="D351" s="37"/>
      <c r="E351" s="37"/>
      <c r="F351" s="37"/>
      <c r="G351" s="37"/>
      <c r="H351" s="37"/>
      <c r="I351" s="33"/>
      <c r="J351" s="33"/>
    </row>
    <row r="352" spans="3:10" s="26" customFormat="1" ht="16.5">
      <c r="C352" s="37"/>
      <c r="D352" s="37"/>
      <c r="E352" s="37"/>
      <c r="F352" s="37"/>
      <c r="G352" s="37"/>
      <c r="H352" s="37"/>
      <c r="I352" s="33"/>
      <c r="J352" s="33"/>
    </row>
    <row r="353" spans="3:10" s="26" customFormat="1" ht="16.5">
      <c r="C353" s="37"/>
      <c r="D353" s="37"/>
      <c r="E353" s="37"/>
      <c r="F353" s="37"/>
      <c r="G353" s="37"/>
      <c r="H353" s="37"/>
      <c r="I353" s="33"/>
      <c r="J353" s="33"/>
    </row>
    <row r="354" spans="3:10" s="26" customFormat="1" ht="16.5">
      <c r="C354" s="37"/>
      <c r="D354" s="37"/>
      <c r="E354" s="37"/>
      <c r="F354" s="37"/>
      <c r="G354" s="37"/>
      <c r="H354" s="37"/>
      <c r="I354" s="33"/>
      <c r="J354" s="33"/>
    </row>
    <row r="355" spans="3:10" s="26" customFormat="1" ht="16.5">
      <c r="C355" s="37"/>
      <c r="D355" s="37"/>
      <c r="E355" s="37"/>
      <c r="F355" s="37"/>
      <c r="G355" s="37"/>
      <c r="H355" s="37"/>
      <c r="I355" s="33"/>
      <c r="J355" s="33"/>
    </row>
    <row r="356" spans="3:10" s="26" customFormat="1" ht="16.5">
      <c r="C356" s="37"/>
      <c r="D356" s="37"/>
      <c r="E356" s="37"/>
      <c r="F356" s="37"/>
      <c r="G356" s="37"/>
      <c r="H356" s="37"/>
      <c r="I356" s="33"/>
      <c r="J356" s="33"/>
    </row>
    <row r="357" spans="3:10" s="26" customFormat="1" ht="16.5">
      <c r="C357" s="37"/>
      <c r="D357" s="37"/>
      <c r="E357" s="37"/>
      <c r="F357" s="37"/>
      <c r="G357" s="37"/>
      <c r="H357" s="37"/>
      <c r="I357" s="33"/>
      <c r="J357" s="33"/>
    </row>
    <row r="358" spans="3:10" s="26" customFormat="1" ht="16.5">
      <c r="C358" s="37"/>
      <c r="D358" s="37"/>
      <c r="E358" s="37"/>
      <c r="F358" s="37"/>
      <c r="G358" s="37"/>
      <c r="H358" s="37"/>
      <c r="I358" s="33"/>
      <c r="J358" s="33"/>
    </row>
    <row r="359" spans="3:10" s="26" customFormat="1" ht="16.5">
      <c r="C359" s="37"/>
      <c r="D359" s="37"/>
      <c r="E359" s="37"/>
      <c r="F359" s="37"/>
      <c r="G359" s="37"/>
      <c r="H359" s="37"/>
      <c r="I359" s="33"/>
      <c r="J359" s="33"/>
    </row>
    <row r="360" spans="3:10" s="26" customFormat="1" ht="16.5">
      <c r="C360" s="37"/>
      <c r="D360" s="37"/>
      <c r="E360" s="37"/>
      <c r="F360" s="37"/>
      <c r="G360" s="37"/>
      <c r="H360" s="37"/>
      <c r="I360" s="33"/>
      <c r="J360" s="33"/>
    </row>
    <row r="361" spans="3:10" s="26" customFormat="1" ht="16.5">
      <c r="C361" s="37"/>
      <c r="D361" s="37"/>
      <c r="E361" s="37"/>
      <c r="F361" s="37"/>
      <c r="G361" s="37"/>
      <c r="H361" s="37"/>
      <c r="I361" s="33"/>
      <c r="J361" s="33"/>
    </row>
    <row r="362" spans="3:10" s="26" customFormat="1" ht="16.5">
      <c r="C362" s="37"/>
      <c r="D362" s="37"/>
      <c r="E362" s="37"/>
      <c r="F362" s="37"/>
      <c r="G362" s="37"/>
      <c r="H362" s="37"/>
      <c r="I362" s="33"/>
      <c r="J362" s="33"/>
    </row>
    <row r="363" spans="3:10" s="26" customFormat="1" ht="16.5">
      <c r="C363" s="37"/>
      <c r="D363" s="37"/>
      <c r="E363" s="37"/>
      <c r="F363" s="37"/>
      <c r="G363" s="37"/>
      <c r="H363" s="37"/>
      <c r="I363" s="33"/>
      <c r="J363" s="33"/>
    </row>
    <row r="364" spans="3:10" s="26" customFormat="1" ht="16.5">
      <c r="C364" s="37"/>
      <c r="D364" s="37"/>
      <c r="E364" s="37"/>
      <c r="F364" s="37"/>
      <c r="G364" s="37"/>
      <c r="H364" s="37"/>
      <c r="I364" s="33"/>
      <c r="J364" s="33"/>
    </row>
    <row r="365" spans="3:10" s="26" customFormat="1" ht="16.5">
      <c r="C365" s="37"/>
      <c r="D365" s="37"/>
      <c r="E365" s="37"/>
      <c r="F365" s="37"/>
      <c r="G365" s="37"/>
      <c r="H365" s="37"/>
      <c r="I365" s="33"/>
      <c r="J365" s="33"/>
    </row>
    <row r="366" spans="3:10" s="26" customFormat="1" ht="16.5">
      <c r="C366" s="37"/>
      <c r="D366" s="37"/>
      <c r="E366" s="37"/>
      <c r="F366" s="37"/>
      <c r="G366" s="37"/>
      <c r="H366" s="37"/>
      <c r="I366" s="33"/>
      <c r="J366" s="33"/>
    </row>
    <row r="367" spans="3:10" s="26" customFormat="1" ht="16.5">
      <c r="C367" s="37"/>
      <c r="D367" s="37"/>
      <c r="E367" s="37"/>
      <c r="F367" s="37"/>
      <c r="G367" s="37"/>
      <c r="H367" s="37"/>
      <c r="I367" s="33"/>
      <c r="J367" s="33"/>
    </row>
    <row r="368" spans="3:10" s="26" customFormat="1" ht="16.5">
      <c r="C368" s="37"/>
      <c r="D368" s="37"/>
      <c r="E368" s="37"/>
      <c r="F368" s="37"/>
      <c r="G368" s="37"/>
      <c r="H368" s="37"/>
      <c r="I368" s="33"/>
      <c r="J368" s="33"/>
    </row>
    <row r="369" spans="3:10" s="26" customFormat="1" ht="16.5">
      <c r="C369" s="37"/>
      <c r="D369" s="37"/>
      <c r="E369" s="37"/>
      <c r="F369" s="37"/>
      <c r="G369" s="37"/>
      <c r="H369" s="37"/>
      <c r="I369" s="33"/>
      <c r="J369" s="33"/>
    </row>
    <row r="370" spans="3:10" s="26" customFormat="1" ht="16.5">
      <c r="C370" s="37"/>
      <c r="D370" s="37"/>
      <c r="E370" s="37"/>
      <c r="F370" s="37"/>
      <c r="G370" s="37"/>
      <c r="H370" s="37"/>
      <c r="I370" s="33"/>
      <c r="J370" s="33"/>
    </row>
    <row r="371" spans="3:10" s="26" customFormat="1" ht="16.5">
      <c r="C371" s="37"/>
      <c r="D371" s="37"/>
      <c r="E371" s="37"/>
      <c r="F371" s="37"/>
      <c r="G371" s="37"/>
      <c r="H371" s="37"/>
      <c r="I371" s="33"/>
      <c r="J371" s="33"/>
    </row>
    <row r="372" spans="3:10" s="26" customFormat="1" ht="16.5">
      <c r="C372" s="37"/>
      <c r="D372" s="37"/>
      <c r="E372" s="37"/>
      <c r="F372" s="37"/>
      <c r="G372" s="37"/>
      <c r="H372" s="37"/>
      <c r="I372" s="33"/>
      <c r="J372" s="33"/>
    </row>
    <row r="373" spans="3:10" s="26" customFormat="1" ht="16.5">
      <c r="C373" s="37"/>
      <c r="D373" s="37"/>
      <c r="E373" s="37"/>
      <c r="F373" s="37"/>
      <c r="G373" s="37"/>
      <c r="H373" s="37"/>
      <c r="I373" s="33"/>
      <c r="J373" s="33"/>
    </row>
    <row r="374" spans="3:10" s="26" customFormat="1" ht="16.5">
      <c r="C374" s="37"/>
      <c r="D374" s="37"/>
      <c r="E374" s="37"/>
      <c r="F374" s="37"/>
      <c r="G374" s="37"/>
      <c r="H374" s="37"/>
      <c r="I374" s="33"/>
      <c r="J374" s="33"/>
    </row>
    <row r="375" spans="3:10" s="26" customFormat="1" ht="16.5">
      <c r="C375" s="37"/>
      <c r="D375" s="37"/>
      <c r="E375" s="37"/>
      <c r="F375" s="37"/>
      <c r="G375" s="37"/>
      <c r="H375" s="37"/>
      <c r="I375" s="33"/>
      <c r="J375" s="33"/>
    </row>
    <row r="376" spans="3:10" s="26" customFormat="1" ht="16.5">
      <c r="C376" s="37"/>
      <c r="D376" s="37"/>
      <c r="E376" s="37"/>
      <c r="F376" s="37"/>
      <c r="G376" s="37"/>
      <c r="H376" s="37"/>
      <c r="I376" s="33"/>
      <c r="J376" s="33"/>
    </row>
    <row r="377" spans="3:10" s="26" customFormat="1" ht="16.5">
      <c r="C377" s="37"/>
      <c r="D377" s="37"/>
      <c r="E377" s="37"/>
      <c r="F377" s="37"/>
      <c r="G377" s="37"/>
      <c r="H377" s="37"/>
      <c r="I377" s="33"/>
      <c r="J377" s="33"/>
    </row>
    <row r="378" spans="3:10" s="26" customFormat="1" ht="16.5">
      <c r="C378" s="37"/>
      <c r="D378" s="37"/>
      <c r="E378" s="37"/>
      <c r="F378" s="37"/>
      <c r="G378" s="37"/>
      <c r="H378" s="37"/>
      <c r="I378" s="33"/>
      <c r="J378" s="33"/>
    </row>
    <row r="379" spans="3:10" s="26" customFormat="1" ht="16.5">
      <c r="C379" s="37"/>
      <c r="D379" s="37"/>
      <c r="E379" s="37"/>
      <c r="F379" s="37"/>
      <c r="G379" s="37"/>
      <c r="H379" s="37"/>
      <c r="I379" s="33"/>
      <c r="J379" s="33"/>
    </row>
    <row r="380" spans="3:10" s="26" customFormat="1" ht="16.5">
      <c r="C380" s="37"/>
      <c r="D380" s="37"/>
      <c r="E380" s="37"/>
      <c r="F380" s="37"/>
      <c r="G380" s="37"/>
      <c r="H380" s="37"/>
      <c r="I380" s="33"/>
      <c r="J380" s="33"/>
    </row>
    <row r="381" spans="3:10" s="26" customFormat="1" ht="16.5">
      <c r="C381" s="37"/>
      <c r="D381" s="37"/>
      <c r="E381" s="37"/>
      <c r="F381" s="37"/>
      <c r="G381" s="37"/>
      <c r="H381" s="37"/>
      <c r="I381" s="33"/>
      <c r="J381" s="33"/>
    </row>
    <row r="382" spans="3:10" s="26" customFormat="1" ht="16.5">
      <c r="C382" s="37"/>
      <c r="D382" s="37"/>
      <c r="E382" s="37"/>
      <c r="F382" s="37"/>
      <c r="G382" s="37"/>
      <c r="H382" s="37"/>
      <c r="I382" s="33"/>
      <c r="J382" s="33"/>
    </row>
    <row r="383" spans="3:10" s="26" customFormat="1" ht="16.5">
      <c r="C383" s="37"/>
      <c r="D383" s="37"/>
      <c r="E383" s="37"/>
      <c r="F383" s="37"/>
      <c r="G383" s="37"/>
      <c r="H383" s="37"/>
      <c r="I383" s="33"/>
      <c r="J383" s="33"/>
    </row>
    <row r="384" spans="3:10" s="26" customFormat="1" ht="16.5">
      <c r="C384" s="37"/>
      <c r="D384" s="37"/>
      <c r="E384" s="37"/>
      <c r="F384" s="37"/>
      <c r="G384" s="37"/>
      <c r="H384" s="37"/>
      <c r="I384" s="33"/>
      <c r="J384" s="33"/>
    </row>
    <row r="385" spans="2:22" ht="16.5">
      <c r="B385" s="26"/>
      <c r="C385" s="37"/>
      <c r="D385" s="37"/>
      <c r="E385" s="37"/>
      <c r="F385" s="37"/>
      <c r="G385" s="37"/>
      <c r="H385" s="37"/>
      <c r="I385" s="33"/>
      <c r="J385" s="33"/>
      <c r="K385" s="26"/>
      <c r="L385" s="26"/>
      <c r="M385" s="26"/>
      <c r="N385" s="26"/>
      <c r="O385" s="26"/>
      <c r="P385" s="26"/>
      <c r="Q385" s="26"/>
      <c r="R385" s="26"/>
      <c r="S385" s="26"/>
      <c r="T385" s="26"/>
      <c r="U385" s="26"/>
      <c r="V385" s="26"/>
    </row>
    <row r="386" spans="2:22" ht="16.5">
      <c r="B386" s="26"/>
      <c r="C386" s="37"/>
      <c r="D386" s="37"/>
      <c r="E386" s="37"/>
      <c r="F386" s="37"/>
      <c r="G386" s="37"/>
      <c r="H386" s="37"/>
      <c r="I386" s="33"/>
      <c r="J386" s="33"/>
      <c r="K386" s="26"/>
      <c r="L386" s="26"/>
      <c r="M386" s="26"/>
      <c r="N386" s="26"/>
      <c r="O386" s="26"/>
      <c r="P386" s="26"/>
      <c r="Q386" s="26"/>
      <c r="R386" s="26"/>
      <c r="S386" s="26"/>
      <c r="T386" s="26"/>
      <c r="U386" s="26"/>
      <c r="V386" s="26"/>
    </row>
    <row r="387" spans="2:22" ht="16.5">
      <c r="B387" s="26"/>
      <c r="C387" s="37"/>
      <c r="D387" s="37"/>
      <c r="E387" s="37"/>
      <c r="F387" s="37"/>
      <c r="G387" s="37"/>
      <c r="H387" s="37"/>
      <c r="I387" s="33"/>
      <c r="J387" s="33"/>
      <c r="K387" s="26"/>
      <c r="L387" s="26"/>
      <c r="M387" s="26"/>
      <c r="N387" s="26"/>
      <c r="O387" s="26"/>
      <c r="P387" s="26"/>
      <c r="Q387" s="26"/>
      <c r="R387" s="26"/>
      <c r="S387" s="26"/>
      <c r="T387" s="26"/>
      <c r="U387" s="26"/>
      <c r="V387" s="26"/>
    </row>
    <row r="388" spans="2:22" ht="16.5">
      <c r="B388" s="26"/>
      <c r="C388" s="37"/>
      <c r="D388" s="37"/>
      <c r="E388" s="37"/>
      <c r="F388" s="37"/>
      <c r="G388" s="37"/>
      <c r="H388" s="37"/>
      <c r="I388" s="33"/>
      <c r="J388" s="33"/>
      <c r="K388" s="26"/>
      <c r="L388" s="26"/>
      <c r="M388" s="26"/>
      <c r="N388" s="26"/>
      <c r="O388" s="26"/>
      <c r="P388" s="26"/>
      <c r="Q388" s="26"/>
      <c r="R388" s="26"/>
      <c r="S388" s="26"/>
      <c r="T388" s="26"/>
      <c r="U388" s="26"/>
      <c r="V388" s="26"/>
    </row>
    <row r="389" spans="2:22" ht="16.5">
      <c r="B389" s="26"/>
      <c r="C389" s="37"/>
      <c r="D389" s="37"/>
      <c r="E389" s="37"/>
      <c r="F389" s="37"/>
      <c r="G389" s="37"/>
      <c r="H389" s="37"/>
      <c r="I389" s="33"/>
      <c r="J389" s="33"/>
      <c r="K389" s="26"/>
      <c r="L389" s="26"/>
      <c r="M389" s="26"/>
      <c r="N389" s="26"/>
      <c r="O389" s="26"/>
      <c r="P389" s="26"/>
      <c r="Q389" s="26"/>
      <c r="R389" s="26"/>
      <c r="S389" s="26"/>
      <c r="T389" s="26"/>
      <c r="U389" s="26"/>
      <c r="V389" s="26"/>
    </row>
    <row r="390" spans="2:22" ht="16.5">
      <c r="B390" s="26"/>
      <c r="C390" s="37"/>
      <c r="D390" s="37"/>
      <c r="E390" s="37"/>
      <c r="F390" s="37"/>
      <c r="G390" s="37"/>
      <c r="H390" s="37"/>
      <c r="I390" s="33"/>
      <c r="J390" s="33"/>
      <c r="K390" s="26"/>
      <c r="L390" s="26"/>
      <c r="M390" s="26"/>
      <c r="N390" s="26"/>
      <c r="O390" s="26"/>
      <c r="P390" s="26"/>
      <c r="Q390" s="26"/>
      <c r="R390" s="26"/>
      <c r="S390" s="26"/>
      <c r="T390" s="26"/>
      <c r="U390" s="26"/>
      <c r="V390" s="26"/>
    </row>
    <row r="391" spans="2:22" ht="16.5">
      <c r="B391" s="26"/>
      <c r="C391" s="37"/>
      <c r="D391" s="37"/>
      <c r="E391" s="37"/>
      <c r="F391" s="37"/>
      <c r="G391" s="37"/>
      <c r="H391" s="37"/>
      <c r="I391" s="33"/>
      <c r="J391" s="33"/>
      <c r="K391" s="26"/>
      <c r="L391" s="26"/>
      <c r="M391" s="26"/>
      <c r="N391" s="26"/>
      <c r="O391" s="26"/>
      <c r="P391" s="26"/>
      <c r="Q391" s="26"/>
      <c r="R391" s="26"/>
      <c r="S391" s="26"/>
      <c r="T391" s="26"/>
      <c r="U391" s="26"/>
    </row>
    <row r="392" spans="2:22" ht="16.5">
      <c r="B392" s="26"/>
      <c r="C392" s="26"/>
      <c r="D392" s="26"/>
      <c r="E392" s="26"/>
      <c r="F392" s="26"/>
      <c r="G392" s="26"/>
      <c r="H392" s="37"/>
      <c r="I392" s="33"/>
      <c r="J392" s="33"/>
      <c r="K392" s="26"/>
      <c r="L392" s="26"/>
      <c r="M392" s="26"/>
      <c r="N392" s="26"/>
      <c r="O392" s="26"/>
      <c r="P392" s="26"/>
      <c r="Q392" s="26"/>
      <c r="R392" s="26"/>
      <c r="S392" s="26"/>
      <c r="T392" s="26"/>
      <c r="U392" s="26"/>
      <c r="V392" s="26"/>
    </row>
    <row r="393" spans="2:22" ht="16.5">
      <c r="B393" s="26"/>
      <c r="C393" s="26"/>
      <c r="D393" s="26"/>
      <c r="E393" s="26"/>
      <c r="F393" s="26"/>
      <c r="G393" s="26"/>
      <c r="H393" s="37"/>
      <c r="I393" s="33"/>
      <c r="J393" s="33"/>
      <c r="K393" s="26"/>
      <c r="L393" s="26"/>
      <c r="M393" s="26"/>
      <c r="N393" s="26"/>
      <c r="O393" s="26"/>
      <c r="P393" s="26"/>
      <c r="Q393" s="26"/>
      <c r="R393" s="26"/>
      <c r="S393" s="26"/>
      <c r="T393" s="26"/>
      <c r="U393" s="26"/>
      <c r="V393" s="26"/>
    </row>
    <row r="394" spans="2:22" ht="16.5">
      <c r="B394" s="26"/>
      <c r="C394" s="26"/>
      <c r="D394" s="26"/>
      <c r="E394" s="26"/>
      <c r="F394" s="26"/>
      <c r="G394" s="26"/>
      <c r="H394" s="37"/>
      <c r="I394" s="33"/>
      <c r="J394" s="33"/>
      <c r="K394" s="26"/>
      <c r="L394" s="26"/>
      <c r="M394" s="26"/>
      <c r="N394" s="26"/>
      <c r="O394" s="26"/>
      <c r="P394" s="26"/>
      <c r="Q394" s="26"/>
      <c r="R394" s="26"/>
      <c r="S394" s="26"/>
      <c r="T394" s="26"/>
      <c r="U394" s="26"/>
      <c r="V394" s="26"/>
    </row>
    <row r="395" spans="2:22" ht="140.25" customHeight="1">
      <c r="B395" s="26"/>
      <c r="C395" s="26"/>
      <c r="D395" s="26"/>
      <c r="E395" s="26"/>
      <c r="F395" s="26"/>
      <c r="G395" s="26"/>
      <c r="H395" s="37"/>
      <c r="I395" s="33"/>
      <c r="J395" s="33"/>
      <c r="K395" s="26"/>
      <c r="L395" s="26"/>
      <c r="M395" s="26"/>
      <c r="N395" s="26"/>
      <c r="O395" s="26"/>
      <c r="P395" s="26"/>
      <c r="Q395" s="26"/>
      <c r="R395" s="26"/>
      <c r="S395" s="26"/>
      <c r="T395" s="26"/>
      <c r="U395" s="26"/>
      <c r="V395" s="26"/>
    </row>
    <row r="396" spans="2:22" ht="140.25" customHeight="1">
      <c r="B396" s="26"/>
      <c r="C396" s="26"/>
      <c r="D396" s="26"/>
      <c r="E396" s="26"/>
      <c r="F396" s="26"/>
      <c r="G396" s="26"/>
      <c r="H396" s="37"/>
      <c r="I396" s="33"/>
      <c r="J396" s="33"/>
      <c r="K396" s="26"/>
      <c r="L396" s="26"/>
      <c r="M396" s="26"/>
      <c r="N396" s="26"/>
      <c r="O396" s="26"/>
      <c r="P396" s="26"/>
      <c r="Q396" s="26"/>
      <c r="R396" s="26"/>
      <c r="S396" s="26"/>
      <c r="T396" s="26"/>
      <c r="U396" s="26"/>
      <c r="V396" s="26"/>
    </row>
    <row r="397" spans="2:22" ht="140.25" customHeight="1">
      <c r="B397" s="26"/>
      <c r="C397" s="26"/>
      <c r="D397" s="26"/>
      <c r="E397" s="26"/>
      <c r="F397" s="26"/>
      <c r="G397" s="26"/>
      <c r="H397" s="37"/>
      <c r="I397" s="33"/>
      <c r="J397" s="33"/>
      <c r="K397" s="26"/>
      <c r="L397" s="26"/>
      <c r="M397" s="26"/>
      <c r="N397" s="26"/>
      <c r="O397" s="26"/>
      <c r="P397" s="26"/>
      <c r="Q397" s="26"/>
      <c r="R397" s="26"/>
      <c r="S397" s="26"/>
      <c r="T397" s="26"/>
      <c r="U397" s="26"/>
      <c r="V397" s="26"/>
    </row>
    <row r="398" spans="2:22" ht="140.25" customHeight="1">
      <c r="B398" s="26"/>
      <c r="C398" s="26"/>
      <c r="D398" s="26"/>
      <c r="E398" s="26"/>
      <c r="F398" s="26"/>
      <c r="G398" s="26"/>
      <c r="H398" s="37"/>
      <c r="I398" s="33"/>
      <c r="J398" s="33"/>
      <c r="K398" s="26"/>
      <c r="L398" s="26"/>
      <c r="M398" s="26"/>
      <c r="N398" s="26"/>
      <c r="O398" s="26"/>
      <c r="P398" s="26"/>
      <c r="Q398" s="26"/>
      <c r="R398" s="26"/>
      <c r="S398" s="26"/>
      <c r="T398" s="26"/>
      <c r="U398" s="26"/>
      <c r="V398" s="26"/>
    </row>
    <row r="399" spans="2:22" ht="140.25" customHeight="1">
      <c r="B399" s="26"/>
      <c r="C399" s="26"/>
      <c r="D399" s="26"/>
      <c r="E399" s="26"/>
      <c r="F399" s="26"/>
      <c r="G399" s="26"/>
      <c r="H399" s="37"/>
      <c r="I399" s="33"/>
      <c r="J399" s="33"/>
      <c r="K399" s="26"/>
      <c r="L399" s="26"/>
      <c r="M399" s="26"/>
      <c r="N399" s="26"/>
      <c r="O399" s="26"/>
      <c r="P399" s="26"/>
      <c r="Q399" s="26"/>
      <c r="R399" s="26"/>
      <c r="S399" s="26"/>
      <c r="T399" s="26"/>
      <c r="U399" s="26"/>
      <c r="V399" s="26"/>
    </row>
    <row r="400" spans="2:22" ht="140.25" customHeight="1">
      <c r="B400" s="26"/>
      <c r="C400" s="26"/>
      <c r="D400" s="26"/>
      <c r="E400" s="26"/>
      <c r="F400" s="26"/>
      <c r="G400" s="26"/>
      <c r="H400" s="37"/>
      <c r="I400" s="33"/>
      <c r="J400" s="33"/>
      <c r="K400" s="26"/>
      <c r="L400" s="26"/>
      <c r="M400" s="26"/>
      <c r="N400" s="26"/>
      <c r="O400" s="26"/>
      <c r="P400" s="26"/>
      <c r="Q400" s="26"/>
      <c r="R400" s="26"/>
      <c r="S400" s="26"/>
      <c r="T400" s="26"/>
      <c r="U400" s="26"/>
      <c r="V400" s="26"/>
    </row>
    <row r="401" spans="8:10" s="26" customFormat="1" ht="140.25" customHeight="1">
      <c r="H401" s="37"/>
      <c r="I401" s="33"/>
      <c r="J401" s="33"/>
    </row>
    <row r="402" spans="8:10" s="26" customFormat="1" ht="140.25" customHeight="1">
      <c r="H402" s="37"/>
      <c r="I402" s="33"/>
      <c r="J402" s="33"/>
    </row>
    <row r="403" spans="8:10" s="26" customFormat="1" ht="140.25" customHeight="1">
      <c r="H403" s="37"/>
      <c r="I403" s="33"/>
      <c r="J403" s="33"/>
    </row>
    <row r="404" spans="8:10" s="26" customFormat="1" ht="140.25" customHeight="1">
      <c r="H404" s="37"/>
      <c r="I404" s="33"/>
      <c r="J404" s="33"/>
    </row>
    <row r="405" spans="8:10" s="26" customFormat="1" ht="140.25" customHeight="1">
      <c r="H405" s="37"/>
      <c r="I405" s="33"/>
      <c r="J405" s="33"/>
    </row>
    <row r="406" spans="8:10" s="26" customFormat="1" ht="140.25" customHeight="1">
      <c r="H406" s="37"/>
      <c r="I406" s="33"/>
      <c r="J406" s="33"/>
    </row>
    <row r="407" spans="8:10" s="26" customFormat="1" ht="140.25" customHeight="1">
      <c r="H407" s="37"/>
      <c r="I407" s="33"/>
      <c r="J407" s="33"/>
    </row>
    <row r="408" spans="8:10" s="26" customFormat="1" ht="140.25" customHeight="1">
      <c r="H408" s="37"/>
      <c r="I408" s="33"/>
      <c r="J408" s="33"/>
    </row>
    <row r="409" spans="8:10" s="26" customFormat="1" ht="140.25" customHeight="1">
      <c r="H409" s="37"/>
      <c r="I409" s="33"/>
      <c r="J409" s="33"/>
    </row>
    <row r="410" spans="8:10" s="26" customFormat="1" ht="140.25" customHeight="1">
      <c r="H410" s="37"/>
      <c r="I410" s="33"/>
      <c r="J410" s="33"/>
    </row>
  </sheetData>
  <mergeCells count="58">
    <mergeCell ref="B2:J2"/>
    <mergeCell ref="T2:X2"/>
    <mergeCell ref="B4:AM4"/>
    <mergeCell ref="B3:J3"/>
    <mergeCell ref="S1:T1"/>
    <mergeCell ref="AB10:AB12"/>
    <mergeCell ref="W9:AB9"/>
    <mergeCell ref="S11:S12"/>
    <mergeCell ref="V9:V12"/>
    <mergeCell ref="B1:J1"/>
    <mergeCell ref="B6:AM6"/>
    <mergeCell ref="B7:AE7"/>
    <mergeCell ref="I9:J9"/>
    <mergeCell ref="K9:T9"/>
    <mergeCell ref="AD1:AE1"/>
    <mergeCell ref="B8:AC8"/>
    <mergeCell ref="B9:B12"/>
    <mergeCell ref="C9:C12"/>
    <mergeCell ref="G9:G12"/>
    <mergeCell ref="H9:H12"/>
    <mergeCell ref="AC9:AC12"/>
    <mergeCell ref="Q11:Q12"/>
    <mergeCell ref="J10:J12"/>
    <mergeCell ref="AA10:AA12"/>
    <mergeCell ref="AN9:AN12"/>
    <mergeCell ref="AD9:AD12"/>
    <mergeCell ref="AE9:AE12"/>
    <mergeCell ref="AF9:AF12"/>
    <mergeCell ref="AJ10:AJ12"/>
    <mergeCell ref="Y10:Y12"/>
    <mergeCell ref="AR9:AR11"/>
    <mergeCell ref="AG9:AG12"/>
    <mergeCell ref="AH9:AM9"/>
    <mergeCell ref="AL10:AL12"/>
    <mergeCell ref="AM10:AM12"/>
    <mergeCell ref="AQ9:AQ11"/>
    <mergeCell ref="AO9:AP10"/>
    <mergeCell ref="AK10:AK12"/>
    <mergeCell ref="AH10:AH12"/>
    <mergeCell ref="AI10:AI12"/>
    <mergeCell ref="Z10:Z12"/>
    <mergeCell ref="Q10:R10"/>
    <mergeCell ref="K10:L10"/>
    <mergeCell ref="O10:P10"/>
    <mergeCell ref="T11:T12"/>
    <mergeCell ref="U9:U12"/>
    <mergeCell ref="W10:W12"/>
    <mergeCell ref="X10:X12"/>
    <mergeCell ref="R11:R12"/>
    <mergeCell ref="D9:D12"/>
    <mergeCell ref="F9:F12"/>
    <mergeCell ref="E9:E12"/>
    <mergeCell ref="S10:T10"/>
    <mergeCell ref="I10:I12"/>
    <mergeCell ref="K11:K12"/>
    <mergeCell ref="L11:L12"/>
    <mergeCell ref="O11:O12"/>
    <mergeCell ref="P11:P12"/>
  </mergeCells>
  <printOptions horizontalCentered="1"/>
  <pageMargins left="0.59055118110236227" right="0" top="0.39370078740157483" bottom="0.59055118110236227" header="0" footer="0.31496062992125984"/>
  <pageSetup paperSize="9" scale="50" orientation="landscape" r:id="rId1"/>
  <headerFooter alignWithMargins="0">
    <oddFooter>&amp;C&amp;12BIỂU SỐ 02 - &amp;P/&amp;N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60"/>
  <sheetViews>
    <sheetView topLeftCell="A88" zoomScale="115" zoomScaleNormal="115" zoomScaleSheetLayoutView="70" workbookViewId="0">
      <selection activeCell="C223" sqref="C223"/>
    </sheetView>
  </sheetViews>
  <sheetFormatPr defaultColWidth="12.5703125" defaultRowHeight="140.25" customHeight="1"/>
  <cols>
    <col min="1" max="1" width="7.5703125" style="398" customWidth="1"/>
    <col min="2" max="2" width="55.85546875" style="399" customWidth="1"/>
    <col min="3" max="3" width="17.5703125" style="400" customWidth="1"/>
    <col min="4" max="4" width="14.28515625" style="400" customWidth="1"/>
    <col min="5" max="5" width="12.140625" style="401" customWidth="1"/>
    <col min="6" max="6" width="12.140625" style="402" customWidth="1"/>
    <col min="7" max="7" width="11.28515625" style="403" customWidth="1"/>
    <col min="8" max="8" width="11" style="403" customWidth="1"/>
    <col min="9" max="9" width="30.5703125" style="404" customWidth="1"/>
    <col min="10" max="10" width="16.85546875" style="404" customWidth="1"/>
    <col min="11" max="16384" width="12.5703125" style="377"/>
  </cols>
  <sheetData>
    <row r="1" spans="1:14" ht="34.5" customHeight="1">
      <c r="A1" s="938" t="s">
        <v>1596</v>
      </c>
      <c r="B1" s="939"/>
      <c r="C1" s="939"/>
      <c r="D1" s="939"/>
      <c r="E1" s="939"/>
      <c r="F1" s="939"/>
      <c r="G1" s="939"/>
      <c r="H1" s="939"/>
      <c r="I1" s="939"/>
      <c r="J1" s="939"/>
    </row>
    <row r="2" spans="1:14" s="379" customFormat="1" ht="24.75" customHeight="1">
      <c r="A2" s="940" t="s">
        <v>1597</v>
      </c>
      <c r="B2" s="991"/>
      <c r="C2" s="991"/>
      <c r="D2" s="991"/>
      <c r="E2" s="991"/>
      <c r="F2" s="991"/>
      <c r="G2" s="991"/>
      <c r="H2" s="991"/>
      <c r="I2" s="991"/>
      <c r="J2" s="991"/>
      <c r="K2" s="378"/>
    </row>
    <row r="3" spans="1:14" s="95" customFormat="1" ht="31.5" customHeight="1">
      <c r="A3" s="990" t="s">
        <v>1595</v>
      </c>
      <c r="B3" s="990" t="s">
        <v>4</v>
      </c>
      <c r="C3" s="990" t="s">
        <v>676</v>
      </c>
      <c r="D3" s="990" t="s">
        <v>677</v>
      </c>
      <c r="E3" s="990" t="s">
        <v>678</v>
      </c>
      <c r="F3" s="990"/>
      <c r="G3" s="990"/>
      <c r="H3" s="990"/>
      <c r="I3" s="990" t="s">
        <v>679</v>
      </c>
      <c r="J3" s="990" t="s">
        <v>680</v>
      </c>
    </row>
    <row r="4" spans="1:14" s="95" customFormat="1" ht="16.5">
      <c r="A4" s="990"/>
      <c r="B4" s="990"/>
      <c r="C4" s="990"/>
      <c r="D4" s="990"/>
      <c r="E4" s="990" t="s">
        <v>20</v>
      </c>
      <c r="F4" s="990"/>
      <c r="G4" s="990" t="s">
        <v>681</v>
      </c>
      <c r="H4" s="990"/>
      <c r="I4" s="990"/>
      <c r="J4" s="990"/>
    </row>
    <row r="5" spans="1:14" s="95" customFormat="1" ht="31.5">
      <c r="A5" s="990"/>
      <c r="B5" s="990"/>
      <c r="C5" s="990"/>
      <c r="D5" s="990"/>
      <c r="E5" s="380" t="s">
        <v>682</v>
      </c>
      <c r="F5" s="380" t="s">
        <v>683</v>
      </c>
      <c r="G5" s="380" t="s">
        <v>682</v>
      </c>
      <c r="H5" s="380" t="s">
        <v>683</v>
      </c>
      <c r="I5" s="990"/>
      <c r="J5" s="990"/>
    </row>
    <row r="6" spans="1:14" s="98" customFormat="1" ht="17.25">
      <c r="A6" s="381" t="s">
        <v>1598</v>
      </c>
      <c r="B6" s="381" t="s">
        <v>1599</v>
      </c>
      <c r="C6" s="381" t="s">
        <v>1600</v>
      </c>
      <c r="D6" s="381" t="s">
        <v>1601</v>
      </c>
      <c r="E6" s="381" t="s">
        <v>1602</v>
      </c>
      <c r="F6" s="381" t="s">
        <v>1603</v>
      </c>
      <c r="G6" s="381" t="s">
        <v>1604</v>
      </c>
      <c r="H6" s="381" t="s">
        <v>1605</v>
      </c>
      <c r="I6" s="381" t="s">
        <v>1606</v>
      </c>
      <c r="J6" s="381" t="s">
        <v>1607</v>
      </c>
    </row>
    <row r="7" spans="1:14" s="384" customFormat="1" ht="17.25">
      <c r="A7" s="382" t="s">
        <v>1608</v>
      </c>
      <c r="B7" s="383" t="s">
        <v>1609</v>
      </c>
      <c r="C7" s="382"/>
      <c r="D7" s="382"/>
      <c r="E7" s="382"/>
      <c r="F7" s="382"/>
      <c r="G7" s="382"/>
      <c r="H7" s="382"/>
      <c r="I7" s="382"/>
      <c r="J7" s="382"/>
      <c r="K7" s="98"/>
      <c r="L7" s="98"/>
      <c r="M7" s="98"/>
      <c r="N7" s="98"/>
    </row>
    <row r="8" spans="1:14" s="384" customFormat="1" ht="31.5">
      <c r="A8" s="385" t="s">
        <v>685</v>
      </c>
      <c r="B8" s="386" t="s">
        <v>1610</v>
      </c>
      <c r="C8" s="385">
        <v>84</v>
      </c>
      <c r="D8" s="385"/>
      <c r="E8" s="385"/>
      <c r="F8" s="385"/>
      <c r="G8" s="385"/>
      <c r="H8" s="385"/>
      <c r="I8" s="385"/>
      <c r="J8" s="385"/>
      <c r="K8" s="98"/>
      <c r="L8" s="98"/>
      <c r="M8" s="98"/>
      <c r="N8" s="98"/>
    </row>
    <row r="9" spans="1:14" s="98" customFormat="1" ht="90.75" customHeight="1">
      <c r="A9" s="387">
        <v>1</v>
      </c>
      <c r="B9" s="388" t="s">
        <v>687</v>
      </c>
      <c r="C9" s="387" t="s">
        <v>688</v>
      </c>
      <c r="D9" s="387" t="s">
        <v>689</v>
      </c>
      <c r="E9" s="387"/>
      <c r="F9" s="387">
        <v>2210</v>
      </c>
      <c r="G9" s="387" t="s">
        <v>690</v>
      </c>
      <c r="H9" s="387"/>
      <c r="I9" s="387" t="s">
        <v>1611</v>
      </c>
      <c r="J9" s="387" t="s">
        <v>692</v>
      </c>
    </row>
    <row r="10" spans="1:14" s="98" customFormat="1" ht="60" customHeight="1">
      <c r="A10" s="387">
        <f t="shared" ref="A10:A36" si="0">A9+1</f>
        <v>2</v>
      </c>
      <c r="B10" s="388" t="s">
        <v>1612</v>
      </c>
      <c r="C10" s="387" t="s">
        <v>694</v>
      </c>
      <c r="D10" s="387">
        <v>1</v>
      </c>
      <c r="E10" s="387"/>
      <c r="F10" s="387"/>
      <c r="G10" s="387"/>
      <c r="H10" s="387"/>
      <c r="I10" s="387" t="s">
        <v>1613</v>
      </c>
      <c r="J10" s="387" t="s">
        <v>692</v>
      </c>
    </row>
    <row r="11" spans="1:14" s="98" customFormat="1" ht="57" customHeight="1">
      <c r="A11" s="387">
        <f t="shared" si="0"/>
        <v>3</v>
      </c>
      <c r="B11" s="388" t="s">
        <v>696</v>
      </c>
      <c r="C11" s="387" t="s">
        <v>694</v>
      </c>
      <c r="D11" s="387">
        <v>1</v>
      </c>
      <c r="E11" s="387">
        <v>37.28</v>
      </c>
      <c r="F11" s="387"/>
      <c r="G11" s="387">
        <v>37.28</v>
      </c>
      <c r="H11" s="387"/>
      <c r="I11" s="387" t="s">
        <v>697</v>
      </c>
      <c r="J11" s="387"/>
    </row>
    <row r="12" spans="1:14" s="98" customFormat="1" ht="74.25" customHeight="1">
      <c r="A12" s="387">
        <f t="shared" si="0"/>
        <v>4</v>
      </c>
      <c r="B12" s="388" t="s">
        <v>1614</v>
      </c>
      <c r="C12" s="387" t="s">
        <v>694</v>
      </c>
      <c r="D12" s="387">
        <v>1</v>
      </c>
      <c r="E12" s="387">
        <v>80.599999999999994</v>
      </c>
      <c r="F12" s="387"/>
      <c r="G12" s="387">
        <v>110.2</v>
      </c>
      <c r="H12" s="387"/>
      <c r="I12" s="387" t="s">
        <v>1615</v>
      </c>
      <c r="J12" s="387" t="s">
        <v>692</v>
      </c>
    </row>
    <row r="13" spans="1:14" s="98" customFormat="1" ht="46.5" customHeight="1">
      <c r="A13" s="387">
        <f t="shared" si="0"/>
        <v>5</v>
      </c>
      <c r="B13" s="388" t="s">
        <v>700</v>
      </c>
      <c r="C13" s="387" t="s">
        <v>694</v>
      </c>
      <c r="D13" s="387">
        <v>1</v>
      </c>
      <c r="E13" s="387">
        <v>72.8</v>
      </c>
      <c r="F13" s="387"/>
      <c r="G13" s="387">
        <v>35.35</v>
      </c>
      <c r="H13" s="387"/>
      <c r="I13" s="387" t="s">
        <v>701</v>
      </c>
      <c r="J13" s="387" t="s">
        <v>702</v>
      </c>
    </row>
    <row r="14" spans="1:14" s="98" customFormat="1" ht="50.25" customHeight="1">
      <c r="A14" s="387">
        <f t="shared" si="0"/>
        <v>6</v>
      </c>
      <c r="B14" s="388" t="s">
        <v>703</v>
      </c>
      <c r="C14" s="387" t="s">
        <v>694</v>
      </c>
      <c r="D14" s="387">
        <v>1</v>
      </c>
      <c r="E14" s="387">
        <v>132.4</v>
      </c>
      <c r="F14" s="387"/>
      <c r="G14" s="387">
        <v>53.35</v>
      </c>
      <c r="H14" s="387"/>
      <c r="I14" s="387" t="s">
        <v>1616</v>
      </c>
      <c r="J14" s="387" t="s">
        <v>702</v>
      </c>
    </row>
    <row r="15" spans="1:14" s="98" customFormat="1" ht="46.5" customHeight="1">
      <c r="A15" s="387">
        <f t="shared" si="0"/>
        <v>7</v>
      </c>
      <c r="B15" s="388" t="s">
        <v>705</v>
      </c>
      <c r="C15" s="387" t="s">
        <v>694</v>
      </c>
      <c r="D15" s="387">
        <v>1</v>
      </c>
      <c r="E15" s="387">
        <v>215.4</v>
      </c>
      <c r="F15" s="387"/>
      <c r="G15" s="387">
        <v>199.15</v>
      </c>
      <c r="H15" s="387"/>
      <c r="I15" s="387" t="s">
        <v>1617</v>
      </c>
      <c r="J15" s="387" t="s">
        <v>702</v>
      </c>
    </row>
    <row r="16" spans="1:14" s="98" customFormat="1" ht="46.5" customHeight="1">
      <c r="A16" s="387">
        <f t="shared" si="0"/>
        <v>8</v>
      </c>
      <c r="B16" s="388" t="s">
        <v>707</v>
      </c>
      <c r="C16" s="387" t="s">
        <v>694</v>
      </c>
      <c r="D16" s="387">
        <v>1</v>
      </c>
      <c r="E16" s="387">
        <v>306.2</v>
      </c>
      <c r="F16" s="387"/>
      <c r="G16" s="387">
        <v>261.64</v>
      </c>
      <c r="H16" s="387"/>
      <c r="I16" s="387" t="s">
        <v>1617</v>
      </c>
      <c r="J16" s="387" t="s">
        <v>702</v>
      </c>
    </row>
    <row r="17" spans="1:10" s="98" customFormat="1" ht="46.5" customHeight="1">
      <c r="A17" s="387">
        <f t="shared" si="0"/>
        <v>9</v>
      </c>
      <c r="B17" s="388" t="s">
        <v>712</v>
      </c>
      <c r="C17" s="387" t="s">
        <v>694</v>
      </c>
      <c r="D17" s="387">
        <v>1</v>
      </c>
      <c r="E17" s="387">
        <v>61.25</v>
      </c>
      <c r="F17" s="387"/>
      <c r="G17" s="387">
        <v>57.46</v>
      </c>
      <c r="H17" s="387"/>
      <c r="I17" s="387" t="s">
        <v>1618</v>
      </c>
      <c r="J17" s="387" t="s">
        <v>702</v>
      </c>
    </row>
    <row r="18" spans="1:10" s="98" customFormat="1" ht="46.5" customHeight="1">
      <c r="A18" s="387">
        <f t="shared" si="0"/>
        <v>10</v>
      </c>
      <c r="B18" s="388" t="s">
        <v>716</v>
      </c>
      <c r="C18" s="387" t="s">
        <v>694</v>
      </c>
      <c r="D18" s="387">
        <v>1</v>
      </c>
      <c r="E18" s="387">
        <v>16.100000000000001</v>
      </c>
      <c r="F18" s="387"/>
      <c r="G18" s="387">
        <v>35.61</v>
      </c>
      <c r="H18" s="387"/>
      <c r="I18" s="387" t="s">
        <v>1619</v>
      </c>
      <c r="J18" s="387" t="s">
        <v>702</v>
      </c>
    </row>
    <row r="19" spans="1:10" s="98" customFormat="1" ht="46.5" customHeight="1">
      <c r="A19" s="387">
        <f t="shared" si="0"/>
        <v>11</v>
      </c>
      <c r="B19" s="388" t="s">
        <v>718</v>
      </c>
      <c r="C19" s="387" t="s">
        <v>694</v>
      </c>
      <c r="D19" s="387">
        <v>1</v>
      </c>
      <c r="E19" s="387">
        <v>18.2</v>
      </c>
      <c r="F19" s="387"/>
      <c r="G19" s="387">
        <v>39.4</v>
      </c>
      <c r="H19" s="387"/>
      <c r="I19" s="387" t="s">
        <v>1620</v>
      </c>
      <c r="J19" s="387" t="s">
        <v>702</v>
      </c>
    </row>
    <row r="20" spans="1:10" s="98" customFormat="1" ht="46.5" customHeight="1">
      <c r="A20" s="387">
        <f t="shared" si="0"/>
        <v>12</v>
      </c>
      <c r="B20" s="388" t="s">
        <v>720</v>
      </c>
      <c r="C20" s="387" t="s">
        <v>694</v>
      </c>
      <c r="D20" s="387">
        <v>1</v>
      </c>
      <c r="E20" s="387">
        <v>55.6</v>
      </c>
      <c r="F20" s="387"/>
      <c r="G20" s="387">
        <v>75.010000000000005</v>
      </c>
      <c r="H20" s="387"/>
      <c r="I20" s="387" t="s">
        <v>1621</v>
      </c>
      <c r="J20" s="387" t="s">
        <v>702</v>
      </c>
    </row>
    <row r="21" spans="1:10" s="98" customFormat="1" ht="46.5" customHeight="1">
      <c r="A21" s="387">
        <f t="shared" si="0"/>
        <v>13</v>
      </c>
      <c r="B21" s="388" t="s">
        <v>724</v>
      </c>
      <c r="C21" s="387" t="s">
        <v>694</v>
      </c>
      <c r="D21" s="387">
        <v>1</v>
      </c>
      <c r="E21" s="387">
        <v>90.97</v>
      </c>
      <c r="F21" s="387"/>
      <c r="G21" s="387">
        <v>36.549999999999997</v>
      </c>
      <c r="H21" s="387"/>
      <c r="I21" s="387" t="s">
        <v>1622</v>
      </c>
      <c r="J21" s="387" t="s">
        <v>702</v>
      </c>
    </row>
    <row r="22" spans="1:10" s="98" customFormat="1" ht="46.5" customHeight="1">
      <c r="A22" s="387">
        <f t="shared" si="0"/>
        <v>14</v>
      </c>
      <c r="B22" s="388" t="s">
        <v>726</v>
      </c>
      <c r="C22" s="387" t="s">
        <v>694</v>
      </c>
      <c r="D22" s="387">
        <v>1</v>
      </c>
      <c r="E22" s="387">
        <v>68.900000000000006</v>
      </c>
      <c r="F22" s="387"/>
      <c r="G22" s="387">
        <v>21.39</v>
      </c>
      <c r="H22" s="387"/>
      <c r="I22" s="387" t="s">
        <v>1623</v>
      </c>
      <c r="J22" s="387" t="s">
        <v>702</v>
      </c>
    </row>
    <row r="23" spans="1:10" s="98" customFormat="1" ht="46.5" customHeight="1">
      <c r="A23" s="387">
        <f t="shared" si="0"/>
        <v>15</v>
      </c>
      <c r="B23" s="388" t="s">
        <v>728</v>
      </c>
      <c r="C23" s="387" t="s">
        <v>694</v>
      </c>
      <c r="D23" s="387">
        <v>1</v>
      </c>
      <c r="E23" s="387">
        <v>56.7</v>
      </c>
      <c r="F23" s="387"/>
      <c r="G23" s="387">
        <v>26.6</v>
      </c>
      <c r="H23" s="387"/>
      <c r="I23" s="387" t="s">
        <v>1624</v>
      </c>
      <c r="J23" s="387" t="s">
        <v>702</v>
      </c>
    </row>
    <row r="24" spans="1:10" s="98" customFormat="1" ht="46.5" customHeight="1">
      <c r="A24" s="387">
        <f t="shared" si="0"/>
        <v>16</v>
      </c>
      <c r="B24" s="388" t="s">
        <v>730</v>
      </c>
      <c r="C24" s="387" t="s">
        <v>694</v>
      </c>
      <c r="D24" s="387">
        <v>1</v>
      </c>
      <c r="E24" s="387">
        <v>43.79</v>
      </c>
      <c r="F24" s="387"/>
      <c r="G24" s="387">
        <v>61.1</v>
      </c>
      <c r="H24" s="387"/>
      <c r="I24" s="387" t="s">
        <v>731</v>
      </c>
      <c r="J24" s="387" t="s">
        <v>702</v>
      </c>
    </row>
    <row r="25" spans="1:10" s="98" customFormat="1" ht="46.5" customHeight="1">
      <c r="A25" s="387">
        <f t="shared" si="0"/>
        <v>17</v>
      </c>
      <c r="B25" s="388" t="s">
        <v>732</v>
      </c>
      <c r="C25" s="387" t="s">
        <v>694</v>
      </c>
      <c r="D25" s="387">
        <v>1</v>
      </c>
      <c r="E25" s="387">
        <v>36.979999999999997</v>
      </c>
      <c r="F25" s="387"/>
      <c r="G25" s="387">
        <v>36.979999999999997</v>
      </c>
      <c r="H25" s="387"/>
      <c r="I25" s="387" t="s">
        <v>733</v>
      </c>
      <c r="J25" s="387" t="s">
        <v>702</v>
      </c>
    </row>
    <row r="26" spans="1:10" s="98" customFormat="1" ht="46.5" customHeight="1">
      <c r="A26" s="387">
        <f t="shared" si="0"/>
        <v>18</v>
      </c>
      <c r="B26" s="388" t="s">
        <v>736</v>
      </c>
      <c r="C26" s="387" t="s">
        <v>694</v>
      </c>
      <c r="D26" s="387">
        <v>1</v>
      </c>
      <c r="E26" s="387">
        <v>34.619999999999997</v>
      </c>
      <c r="F26" s="387"/>
      <c r="G26" s="387">
        <v>49.01</v>
      </c>
      <c r="H26" s="387"/>
      <c r="I26" s="387" t="s">
        <v>737</v>
      </c>
      <c r="J26" s="387" t="s">
        <v>702</v>
      </c>
    </row>
    <row r="27" spans="1:10" s="98" customFormat="1" ht="46.5" customHeight="1">
      <c r="A27" s="387">
        <f t="shared" si="0"/>
        <v>19</v>
      </c>
      <c r="B27" s="388" t="s">
        <v>738</v>
      </c>
      <c r="C27" s="387" t="s">
        <v>694</v>
      </c>
      <c r="D27" s="387">
        <v>1</v>
      </c>
      <c r="E27" s="387">
        <v>61.5</v>
      </c>
      <c r="F27" s="387"/>
      <c r="G27" s="387">
        <v>159.30000000000001</v>
      </c>
      <c r="H27" s="387"/>
      <c r="I27" s="387" t="s">
        <v>739</v>
      </c>
      <c r="J27" s="387" t="s">
        <v>702</v>
      </c>
    </row>
    <row r="28" spans="1:10" s="98" customFormat="1" ht="87.75" customHeight="1">
      <c r="A28" s="387">
        <f t="shared" si="0"/>
        <v>20</v>
      </c>
      <c r="B28" s="388" t="s">
        <v>740</v>
      </c>
      <c r="C28" s="387" t="s">
        <v>694</v>
      </c>
      <c r="D28" s="387">
        <v>1</v>
      </c>
      <c r="E28" s="387">
        <v>45.26</v>
      </c>
      <c r="F28" s="387"/>
      <c r="G28" s="387">
        <v>65.099999999999994</v>
      </c>
      <c r="H28" s="387"/>
      <c r="I28" s="387" t="s">
        <v>741</v>
      </c>
      <c r="J28" s="387" t="s">
        <v>702</v>
      </c>
    </row>
    <row r="29" spans="1:10" s="98" customFormat="1" ht="46.5" customHeight="1">
      <c r="A29" s="387">
        <f t="shared" si="0"/>
        <v>21</v>
      </c>
      <c r="B29" s="388" t="s">
        <v>742</v>
      </c>
      <c r="C29" s="387" t="s">
        <v>694</v>
      </c>
      <c r="D29" s="387">
        <v>1</v>
      </c>
      <c r="E29" s="387"/>
      <c r="F29" s="387"/>
      <c r="G29" s="387"/>
      <c r="H29" s="387"/>
      <c r="I29" s="387" t="s">
        <v>743</v>
      </c>
      <c r="J29" s="387" t="s">
        <v>692</v>
      </c>
    </row>
    <row r="30" spans="1:10" s="98" customFormat="1" ht="46.5" customHeight="1">
      <c r="A30" s="387">
        <f t="shared" si="0"/>
        <v>22</v>
      </c>
      <c r="B30" s="388" t="s">
        <v>744</v>
      </c>
      <c r="C30" s="387" t="s">
        <v>694</v>
      </c>
      <c r="D30" s="387">
        <v>1</v>
      </c>
      <c r="E30" s="387"/>
      <c r="F30" s="387"/>
      <c r="G30" s="387"/>
      <c r="H30" s="387"/>
      <c r="I30" s="387" t="s">
        <v>745</v>
      </c>
      <c r="J30" s="387" t="s">
        <v>692</v>
      </c>
    </row>
    <row r="31" spans="1:10" s="98" customFormat="1" ht="46.5" customHeight="1">
      <c r="A31" s="387">
        <f t="shared" si="0"/>
        <v>23</v>
      </c>
      <c r="B31" s="388" t="s">
        <v>746</v>
      </c>
      <c r="C31" s="387" t="s">
        <v>694</v>
      </c>
      <c r="D31" s="387">
        <v>1</v>
      </c>
      <c r="E31" s="387"/>
      <c r="F31" s="387"/>
      <c r="G31" s="387"/>
      <c r="H31" s="387"/>
      <c r="I31" s="387" t="s">
        <v>747</v>
      </c>
      <c r="J31" s="387" t="s">
        <v>692</v>
      </c>
    </row>
    <row r="32" spans="1:10" s="98" customFormat="1" ht="46.5" customHeight="1">
      <c r="A32" s="387">
        <f t="shared" si="0"/>
        <v>24</v>
      </c>
      <c r="B32" s="388" t="s">
        <v>748</v>
      </c>
      <c r="C32" s="387" t="s">
        <v>694</v>
      </c>
      <c r="D32" s="387">
        <v>1</v>
      </c>
      <c r="E32" s="387"/>
      <c r="F32" s="387"/>
      <c r="G32" s="387"/>
      <c r="H32" s="387"/>
      <c r="I32" s="387" t="s">
        <v>749</v>
      </c>
      <c r="J32" s="387" t="s">
        <v>692</v>
      </c>
    </row>
    <row r="33" spans="1:14" s="98" customFormat="1" ht="46.5" customHeight="1">
      <c r="A33" s="387">
        <f t="shared" si="0"/>
        <v>25</v>
      </c>
      <c r="B33" s="388" t="s">
        <v>750</v>
      </c>
      <c r="C33" s="387" t="s">
        <v>694</v>
      </c>
      <c r="D33" s="387">
        <v>1</v>
      </c>
      <c r="E33" s="387">
        <v>80</v>
      </c>
      <c r="F33" s="387"/>
      <c r="G33" s="387">
        <v>80</v>
      </c>
      <c r="H33" s="387"/>
      <c r="I33" s="387" t="s">
        <v>751</v>
      </c>
      <c r="J33" s="387" t="s">
        <v>1625</v>
      </c>
    </row>
    <row r="34" spans="1:14" s="98" customFormat="1" ht="54" customHeight="1">
      <c r="A34" s="387">
        <f t="shared" si="0"/>
        <v>26</v>
      </c>
      <c r="B34" s="388" t="s">
        <v>1626</v>
      </c>
      <c r="C34" s="387" t="s">
        <v>694</v>
      </c>
      <c r="D34" s="387"/>
      <c r="E34" s="387"/>
      <c r="F34" s="387"/>
      <c r="G34" s="387">
        <v>94.75</v>
      </c>
      <c r="H34" s="387"/>
      <c r="I34" s="387" t="s">
        <v>1627</v>
      </c>
      <c r="J34" s="387" t="s">
        <v>1628</v>
      </c>
    </row>
    <row r="35" spans="1:14" s="98" customFormat="1" ht="75" customHeight="1">
      <c r="A35" s="387">
        <f t="shared" si="0"/>
        <v>27</v>
      </c>
      <c r="B35" s="388" t="s">
        <v>1629</v>
      </c>
      <c r="C35" s="387" t="s">
        <v>694</v>
      </c>
      <c r="D35" s="387"/>
      <c r="E35" s="387"/>
      <c r="F35" s="387"/>
      <c r="G35" s="387">
        <v>76.38</v>
      </c>
      <c r="H35" s="387"/>
      <c r="I35" s="387" t="s">
        <v>1630</v>
      </c>
      <c r="J35" s="387" t="s">
        <v>1628</v>
      </c>
    </row>
    <row r="36" spans="1:14" s="98" customFormat="1" ht="56.25" customHeight="1">
      <c r="A36" s="387">
        <f t="shared" si="0"/>
        <v>28</v>
      </c>
      <c r="B36" s="388" t="s">
        <v>1631</v>
      </c>
      <c r="C36" s="387" t="s">
        <v>694</v>
      </c>
      <c r="D36" s="387"/>
      <c r="E36" s="387"/>
      <c r="F36" s="387"/>
      <c r="G36" s="387">
        <v>209.7</v>
      </c>
      <c r="H36" s="387"/>
      <c r="I36" s="387" t="s">
        <v>1632</v>
      </c>
      <c r="J36" s="387" t="s">
        <v>28</v>
      </c>
    </row>
    <row r="37" spans="1:14" s="98" customFormat="1" ht="31.5">
      <c r="A37" s="385" t="s">
        <v>756</v>
      </c>
      <c r="B37" s="386" t="s">
        <v>1633</v>
      </c>
      <c r="C37" s="385">
        <v>5</v>
      </c>
      <c r="D37" s="385"/>
      <c r="E37" s="385"/>
      <c r="F37" s="385"/>
      <c r="G37" s="385"/>
      <c r="H37" s="385"/>
      <c r="I37" s="385"/>
      <c r="J37" s="385"/>
    </row>
    <row r="38" spans="1:14" s="98" customFormat="1" ht="17.25">
      <c r="A38" s="387">
        <v>1</v>
      </c>
      <c r="B38" s="388" t="s">
        <v>1634</v>
      </c>
      <c r="C38" s="387" t="s">
        <v>1635</v>
      </c>
      <c r="D38" s="387"/>
      <c r="E38" s="387"/>
      <c r="F38" s="387"/>
      <c r="G38" s="387">
        <v>61.5</v>
      </c>
      <c r="H38" s="387"/>
      <c r="I38" s="387" t="s">
        <v>1636</v>
      </c>
      <c r="J38" s="387" t="s">
        <v>759</v>
      </c>
    </row>
    <row r="39" spans="1:14" s="98" customFormat="1" ht="17.25">
      <c r="A39" s="387">
        <f>A38+1</f>
        <v>2</v>
      </c>
      <c r="B39" s="388" t="s">
        <v>1637</v>
      </c>
      <c r="C39" s="387" t="s">
        <v>1635</v>
      </c>
      <c r="D39" s="387"/>
      <c r="E39" s="387"/>
      <c r="F39" s="387"/>
      <c r="G39" s="387">
        <v>67.400000000000006</v>
      </c>
      <c r="H39" s="387"/>
      <c r="I39" s="387" t="s">
        <v>1636</v>
      </c>
      <c r="J39" s="387" t="s">
        <v>759</v>
      </c>
    </row>
    <row r="40" spans="1:14" s="98" customFormat="1" ht="17.25">
      <c r="A40" s="387">
        <f>A39+1</f>
        <v>3</v>
      </c>
      <c r="B40" s="388" t="s">
        <v>1638</v>
      </c>
      <c r="C40" s="387" t="s">
        <v>1635</v>
      </c>
      <c r="D40" s="387"/>
      <c r="E40" s="387"/>
      <c r="F40" s="387"/>
      <c r="G40" s="387">
        <v>65.099999999999994</v>
      </c>
      <c r="H40" s="387"/>
      <c r="I40" s="387" t="s">
        <v>1636</v>
      </c>
      <c r="J40" s="387" t="s">
        <v>759</v>
      </c>
    </row>
    <row r="41" spans="1:14" s="98" customFormat="1" ht="17.25">
      <c r="A41" s="387">
        <f>A40+1</f>
        <v>4</v>
      </c>
      <c r="B41" s="388" t="s">
        <v>1639</v>
      </c>
      <c r="C41" s="387" t="s">
        <v>1635</v>
      </c>
      <c r="D41" s="387"/>
      <c r="E41" s="387"/>
      <c r="F41" s="387"/>
      <c r="G41" s="387">
        <v>67.3</v>
      </c>
      <c r="H41" s="387"/>
      <c r="I41" s="387" t="s">
        <v>1636</v>
      </c>
      <c r="J41" s="387" t="s">
        <v>759</v>
      </c>
      <c r="K41" s="40"/>
      <c r="L41" s="40"/>
      <c r="M41" s="40"/>
      <c r="N41" s="40"/>
    </row>
    <row r="42" spans="1:14" s="98" customFormat="1" ht="17.25">
      <c r="A42" s="387">
        <f>A41+1</f>
        <v>5</v>
      </c>
      <c r="B42" s="388" t="s">
        <v>1640</v>
      </c>
      <c r="C42" s="387" t="s">
        <v>1635</v>
      </c>
      <c r="D42" s="387"/>
      <c r="E42" s="387"/>
      <c r="F42" s="387"/>
      <c r="G42" s="387">
        <v>65.099999999999994</v>
      </c>
      <c r="H42" s="387"/>
      <c r="I42" s="387" t="s">
        <v>1636</v>
      </c>
      <c r="J42" s="387" t="s">
        <v>759</v>
      </c>
      <c r="K42" s="40"/>
      <c r="L42" s="40"/>
      <c r="M42" s="40"/>
      <c r="N42" s="40"/>
    </row>
    <row r="43" spans="1:14" s="98" customFormat="1" ht="18">
      <c r="A43" s="385" t="s">
        <v>1641</v>
      </c>
      <c r="B43" s="386" t="s">
        <v>1642</v>
      </c>
      <c r="C43" s="385">
        <v>2</v>
      </c>
      <c r="D43" s="385"/>
      <c r="E43" s="385"/>
      <c r="F43" s="385"/>
      <c r="G43" s="385"/>
      <c r="H43" s="385"/>
      <c r="I43" s="385"/>
      <c r="J43" s="385"/>
      <c r="K43" s="389"/>
      <c r="L43" s="389"/>
      <c r="M43" s="389"/>
      <c r="N43" s="389"/>
    </row>
    <row r="44" spans="1:14" s="389" customFormat="1" ht="18">
      <c r="A44" s="387">
        <v>1</v>
      </c>
      <c r="B44" s="388" t="s">
        <v>1643</v>
      </c>
      <c r="C44" s="387" t="s">
        <v>1635</v>
      </c>
      <c r="D44" s="387"/>
      <c r="E44" s="387"/>
      <c r="F44" s="387"/>
      <c r="G44" s="387">
        <v>68.849999999999994</v>
      </c>
      <c r="H44" s="387"/>
      <c r="I44" s="387"/>
      <c r="J44" s="387" t="s">
        <v>1644</v>
      </c>
      <c r="K44" s="98"/>
      <c r="L44" s="98"/>
      <c r="M44" s="98"/>
      <c r="N44" s="98"/>
    </row>
    <row r="45" spans="1:14" s="389" customFormat="1" ht="18">
      <c r="A45" s="387">
        <v>2</v>
      </c>
      <c r="B45" s="388" t="s">
        <v>1645</v>
      </c>
      <c r="C45" s="387" t="s">
        <v>1635</v>
      </c>
      <c r="D45" s="387"/>
      <c r="E45" s="387"/>
      <c r="F45" s="387"/>
      <c r="G45" s="387">
        <v>65.5</v>
      </c>
      <c r="H45" s="387"/>
      <c r="I45" s="387"/>
      <c r="J45" s="387" t="s">
        <v>1644</v>
      </c>
      <c r="K45" s="98"/>
      <c r="L45" s="98"/>
      <c r="M45" s="98"/>
      <c r="N45" s="98"/>
    </row>
    <row r="46" spans="1:14" s="98" customFormat="1" ht="18">
      <c r="A46" s="382" t="s">
        <v>1646</v>
      </c>
      <c r="B46" s="383" t="s">
        <v>1647</v>
      </c>
      <c r="C46" s="383"/>
      <c r="D46" s="383"/>
      <c r="E46" s="383"/>
      <c r="F46" s="383"/>
      <c r="G46" s="383"/>
      <c r="H46" s="383"/>
      <c r="I46" s="383"/>
      <c r="J46" s="383"/>
      <c r="K46" s="389"/>
      <c r="L46" s="389"/>
      <c r="M46" s="389"/>
      <c r="N46" s="389"/>
    </row>
    <row r="47" spans="1:14" s="98" customFormat="1" ht="47.25">
      <c r="A47" s="385" t="s">
        <v>1211</v>
      </c>
      <c r="B47" s="386" t="s">
        <v>1648</v>
      </c>
      <c r="C47" s="385">
        <v>15</v>
      </c>
      <c r="D47" s="385"/>
      <c r="E47" s="385"/>
      <c r="F47" s="385"/>
      <c r="G47" s="385"/>
      <c r="H47" s="385"/>
      <c r="I47" s="385"/>
      <c r="J47" s="385"/>
      <c r="K47" s="389"/>
      <c r="L47" s="389"/>
      <c r="M47" s="389"/>
      <c r="N47" s="389"/>
    </row>
    <row r="48" spans="1:14" s="389" customFormat="1" ht="18">
      <c r="A48" s="387">
        <v>1</v>
      </c>
      <c r="B48" s="388" t="s">
        <v>1649</v>
      </c>
      <c r="C48" s="387" t="s">
        <v>1191</v>
      </c>
      <c r="D48" s="387" t="s">
        <v>1650</v>
      </c>
      <c r="E48" s="387"/>
      <c r="F48" s="387"/>
      <c r="G48" s="387">
        <v>46</v>
      </c>
      <c r="H48" s="387"/>
      <c r="I48" s="387"/>
      <c r="J48" s="387" t="s">
        <v>1651</v>
      </c>
    </row>
    <row r="49" spans="1:14" s="389" customFormat="1" ht="18">
      <c r="A49" s="387">
        <v>2</v>
      </c>
      <c r="B49" s="388" t="s">
        <v>1652</v>
      </c>
      <c r="C49" s="387" t="s">
        <v>1653</v>
      </c>
      <c r="D49" s="387" t="s">
        <v>1650</v>
      </c>
      <c r="E49" s="387"/>
      <c r="F49" s="387"/>
      <c r="G49" s="387">
        <v>64.150000000000006</v>
      </c>
      <c r="H49" s="387"/>
      <c r="I49" s="387"/>
      <c r="J49" s="387" t="s">
        <v>1651</v>
      </c>
    </row>
    <row r="50" spans="1:14" s="389" customFormat="1" ht="18">
      <c r="A50" s="387">
        <v>3</v>
      </c>
      <c r="B50" s="388" t="s">
        <v>1652</v>
      </c>
      <c r="C50" s="387" t="s">
        <v>1197</v>
      </c>
      <c r="D50" s="387" t="s">
        <v>1650</v>
      </c>
      <c r="E50" s="387"/>
      <c r="F50" s="387"/>
      <c r="G50" s="387">
        <v>64.150000000000006</v>
      </c>
      <c r="H50" s="387"/>
      <c r="I50" s="387"/>
      <c r="J50" s="387" t="s">
        <v>1651</v>
      </c>
    </row>
    <row r="51" spans="1:14" s="389" customFormat="1" ht="18">
      <c r="A51" s="387">
        <v>4</v>
      </c>
      <c r="B51" s="388" t="s">
        <v>1652</v>
      </c>
      <c r="C51" s="387" t="s">
        <v>1654</v>
      </c>
      <c r="D51" s="387" t="s">
        <v>1650</v>
      </c>
      <c r="E51" s="387"/>
      <c r="F51" s="387"/>
      <c r="G51" s="387">
        <v>52.06</v>
      </c>
      <c r="H51" s="387"/>
      <c r="I51" s="387"/>
      <c r="J51" s="387" t="s">
        <v>1651</v>
      </c>
    </row>
    <row r="52" spans="1:14" s="389" customFormat="1" ht="18">
      <c r="A52" s="387">
        <v>5</v>
      </c>
      <c r="B52" s="388" t="s">
        <v>1652</v>
      </c>
      <c r="C52" s="387" t="s">
        <v>1655</v>
      </c>
      <c r="D52" s="387" t="s">
        <v>1650</v>
      </c>
      <c r="E52" s="387"/>
      <c r="F52" s="387"/>
      <c r="G52" s="387">
        <v>51.83</v>
      </c>
      <c r="H52" s="387"/>
      <c r="I52" s="387"/>
      <c r="J52" s="387" t="s">
        <v>1651</v>
      </c>
    </row>
    <row r="53" spans="1:14" s="389" customFormat="1" ht="18">
      <c r="A53" s="387">
        <v>6</v>
      </c>
      <c r="B53" s="388" t="s">
        <v>1652</v>
      </c>
      <c r="C53" s="387">
        <v>116</v>
      </c>
      <c r="D53" s="387">
        <v>1</v>
      </c>
      <c r="E53" s="387"/>
      <c r="F53" s="387"/>
      <c r="G53" s="387">
        <v>49.92</v>
      </c>
      <c r="H53" s="387"/>
      <c r="I53" s="387"/>
      <c r="J53" s="387" t="s">
        <v>1651</v>
      </c>
    </row>
    <row r="54" spans="1:14" s="389" customFormat="1" ht="103.5" customHeight="1">
      <c r="A54" s="387">
        <v>7</v>
      </c>
      <c r="B54" s="388" t="s">
        <v>1656</v>
      </c>
      <c r="C54" s="387" t="s">
        <v>1242</v>
      </c>
      <c r="D54" s="387" t="s">
        <v>1650</v>
      </c>
      <c r="E54" s="387"/>
      <c r="F54" s="387"/>
      <c r="G54" s="387">
        <v>67.900000000000006</v>
      </c>
      <c r="H54" s="387"/>
      <c r="I54" s="387" t="s">
        <v>1657</v>
      </c>
      <c r="J54" s="387" t="s">
        <v>1651</v>
      </c>
    </row>
    <row r="55" spans="1:14" s="389" customFormat="1" ht="18">
      <c r="A55" s="387">
        <v>8</v>
      </c>
      <c r="B55" s="388" t="s">
        <v>1656</v>
      </c>
      <c r="C55" s="387" t="s">
        <v>1658</v>
      </c>
      <c r="D55" s="387">
        <v>2</v>
      </c>
      <c r="E55" s="387"/>
      <c r="F55" s="387"/>
      <c r="G55" s="387">
        <v>66.400000000000006</v>
      </c>
      <c r="H55" s="387"/>
      <c r="I55" s="387" t="s">
        <v>1659</v>
      </c>
      <c r="J55" s="387" t="s">
        <v>1651</v>
      </c>
    </row>
    <row r="56" spans="1:14" s="389" customFormat="1" ht="18">
      <c r="A56" s="387">
        <v>9</v>
      </c>
      <c r="B56" s="388" t="s">
        <v>1656</v>
      </c>
      <c r="C56" s="387" t="s">
        <v>1660</v>
      </c>
      <c r="D56" s="387">
        <v>2</v>
      </c>
      <c r="E56" s="387"/>
      <c r="F56" s="387"/>
      <c r="G56" s="387">
        <v>67.900000000000006</v>
      </c>
      <c r="H56" s="387"/>
      <c r="I56" s="387" t="s">
        <v>1659</v>
      </c>
      <c r="J56" s="387" t="s">
        <v>1651</v>
      </c>
    </row>
    <row r="57" spans="1:14" s="389" customFormat="1" ht="18">
      <c r="A57" s="387">
        <v>10</v>
      </c>
      <c r="B57" s="388" t="s">
        <v>1656</v>
      </c>
      <c r="C57" s="387" t="s">
        <v>1246</v>
      </c>
      <c r="D57" s="387">
        <v>4</v>
      </c>
      <c r="E57" s="387"/>
      <c r="F57" s="387"/>
      <c r="G57" s="387">
        <v>66.400000000000006</v>
      </c>
      <c r="H57" s="387"/>
      <c r="I57" s="387" t="s">
        <v>1659</v>
      </c>
      <c r="J57" s="387" t="s">
        <v>1651</v>
      </c>
    </row>
    <row r="58" spans="1:14" s="389" customFormat="1" ht="18">
      <c r="A58" s="387">
        <v>11</v>
      </c>
      <c r="B58" s="388" t="s">
        <v>1656</v>
      </c>
      <c r="C58" s="387" t="s">
        <v>1248</v>
      </c>
      <c r="D58" s="387" t="s">
        <v>1650</v>
      </c>
      <c r="E58" s="387"/>
      <c r="F58" s="387"/>
      <c r="G58" s="387">
        <v>60.78</v>
      </c>
      <c r="H58" s="387"/>
      <c r="I58" s="387" t="s">
        <v>1659</v>
      </c>
      <c r="J58" s="387" t="s">
        <v>1651</v>
      </c>
    </row>
    <row r="59" spans="1:14" s="389" customFormat="1" ht="18">
      <c r="A59" s="387">
        <v>12</v>
      </c>
      <c r="B59" s="388" t="s">
        <v>1656</v>
      </c>
      <c r="C59" s="387" t="s">
        <v>1661</v>
      </c>
      <c r="D59" s="387" t="s">
        <v>1650</v>
      </c>
      <c r="E59" s="387"/>
      <c r="F59" s="387"/>
      <c r="G59" s="387">
        <v>60.78</v>
      </c>
      <c r="H59" s="387"/>
      <c r="I59" s="387" t="s">
        <v>1659</v>
      </c>
      <c r="J59" s="387" t="s">
        <v>1651</v>
      </c>
    </row>
    <row r="60" spans="1:14" s="389" customFormat="1" ht="18">
      <c r="A60" s="387">
        <v>13</v>
      </c>
      <c r="B60" s="388" t="s">
        <v>1656</v>
      </c>
      <c r="C60" s="387" t="s">
        <v>1662</v>
      </c>
      <c r="D60" s="387">
        <v>3</v>
      </c>
      <c r="E60" s="387"/>
      <c r="F60" s="387"/>
      <c r="G60" s="387">
        <v>56.2</v>
      </c>
      <c r="H60" s="387"/>
      <c r="I60" s="387" t="s">
        <v>1659</v>
      </c>
      <c r="J60" s="387" t="s">
        <v>1651</v>
      </c>
    </row>
    <row r="61" spans="1:14" s="389" customFormat="1" ht="18">
      <c r="A61" s="387">
        <v>14</v>
      </c>
      <c r="B61" s="388" t="s">
        <v>1656</v>
      </c>
      <c r="C61" s="387" t="s">
        <v>1663</v>
      </c>
      <c r="D61" s="387">
        <v>3</v>
      </c>
      <c r="E61" s="387"/>
      <c r="F61" s="387"/>
      <c r="G61" s="387">
        <v>60.61</v>
      </c>
      <c r="H61" s="387"/>
      <c r="I61" s="387" t="s">
        <v>1659</v>
      </c>
      <c r="J61" s="387" t="s">
        <v>1651</v>
      </c>
      <c r="K61" s="98"/>
      <c r="L61" s="98"/>
      <c r="M61" s="98"/>
      <c r="N61" s="98"/>
    </row>
    <row r="62" spans="1:14" s="389" customFormat="1" ht="18">
      <c r="A62" s="387">
        <v>15</v>
      </c>
      <c r="B62" s="388" t="s">
        <v>1656</v>
      </c>
      <c r="C62" s="387" t="s">
        <v>1664</v>
      </c>
      <c r="D62" s="387">
        <v>4</v>
      </c>
      <c r="E62" s="387"/>
      <c r="F62" s="387"/>
      <c r="G62" s="387">
        <v>59.3</v>
      </c>
      <c r="H62" s="387"/>
      <c r="I62" s="387" t="s">
        <v>1659</v>
      </c>
      <c r="J62" s="387" t="s">
        <v>1651</v>
      </c>
      <c r="K62" s="98"/>
      <c r="L62" s="98"/>
      <c r="M62" s="98"/>
      <c r="N62" s="98"/>
    </row>
    <row r="63" spans="1:14" s="98" customFormat="1" ht="31.5">
      <c r="A63" s="385" t="s">
        <v>1212</v>
      </c>
      <c r="B63" s="386" t="s">
        <v>1665</v>
      </c>
      <c r="C63" s="385"/>
      <c r="D63" s="385"/>
      <c r="E63" s="385"/>
      <c r="F63" s="385"/>
      <c r="G63" s="385"/>
      <c r="H63" s="385"/>
      <c r="I63" s="385"/>
      <c r="J63" s="385"/>
      <c r="K63" s="390"/>
      <c r="L63" s="390"/>
      <c r="M63" s="390"/>
      <c r="N63" s="390"/>
    </row>
    <row r="64" spans="1:14" s="98" customFormat="1" ht="17.25">
      <c r="A64" s="385" t="s">
        <v>1589</v>
      </c>
      <c r="B64" s="386" t="s">
        <v>1666</v>
      </c>
      <c r="C64" s="385">
        <v>23</v>
      </c>
      <c r="D64" s="385"/>
      <c r="E64" s="385"/>
      <c r="F64" s="385"/>
      <c r="G64" s="385"/>
      <c r="H64" s="385"/>
      <c r="I64" s="385"/>
      <c r="J64" s="385"/>
    </row>
    <row r="65" spans="1:14" s="390" customFormat="1" ht="113.25" customHeight="1">
      <c r="A65" s="387">
        <v>1</v>
      </c>
      <c r="B65" s="388" t="s">
        <v>1667</v>
      </c>
      <c r="C65" s="387" t="s">
        <v>1668</v>
      </c>
      <c r="D65" s="387"/>
      <c r="E65" s="387">
        <v>81</v>
      </c>
      <c r="F65" s="387"/>
      <c r="G65" s="387"/>
      <c r="H65" s="387"/>
      <c r="I65" s="387" t="s">
        <v>1669</v>
      </c>
      <c r="J65" s="387" t="s">
        <v>1651</v>
      </c>
    </row>
    <row r="66" spans="1:14" s="98" customFormat="1" ht="31.5">
      <c r="A66" s="385" t="s">
        <v>1590</v>
      </c>
      <c r="B66" s="386" t="s">
        <v>1670</v>
      </c>
      <c r="C66" s="385">
        <v>134</v>
      </c>
      <c r="D66" s="385"/>
      <c r="E66" s="385"/>
      <c r="F66" s="385"/>
      <c r="G66" s="385"/>
      <c r="H66" s="385"/>
      <c r="I66" s="385"/>
      <c r="J66" s="385"/>
      <c r="K66" s="390"/>
      <c r="L66" s="390"/>
      <c r="M66" s="390"/>
      <c r="N66" s="390"/>
    </row>
    <row r="67" spans="1:14" s="390" customFormat="1" ht="106.5" customHeight="1">
      <c r="A67" s="387">
        <v>1</v>
      </c>
      <c r="B67" s="388" t="s">
        <v>1671</v>
      </c>
      <c r="C67" s="387" t="s">
        <v>801</v>
      </c>
      <c r="D67" s="387"/>
      <c r="E67" s="387">
        <v>113.5</v>
      </c>
      <c r="F67" s="387"/>
      <c r="G67" s="387"/>
      <c r="H67" s="387"/>
      <c r="I67" s="387" t="s">
        <v>1669</v>
      </c>
      <c r="J67" s="387" t="s">
        <v>1651</v>
      </c>
    </row>
    <row r="68" spans="1:14" s="390" customFormat="1" ht="16.5" customHeight="1">
      <c r="A68" s="387">
        <f t="shared" ref="A68:A131" si="1">A67+1</f>
        <v>2</v>
      </c>
      <c r="B68" s="388" t="s">
        <v>1671</v>
      </c>
      <c r="C68" s="387" t="s">
        <v>811</v>
      </c>
      <c r="D68" s="387"/>
      <c r="E68" s="387">
        <v>90</v>
      </c>
      <c r="F68" s="387"/>
      <c r="G68" s="387"/>
      <c r="H68" s="387"/>
      <c r="I68" s="387" t="s">
        <v>1659</v>
      </c>
      <c r="J68" s="387" t="s">
        <v>1651</v>
      </c>
    </row>
    <row r="69" spans="1:14" s="390" customFormat="1" ht="16.5" customHeight="1">
      <c r="A69" s="387">
        <f t="shared" si="1"/>
        <v>3</v>
      </c>
      <c r="B69" s="388" t="s">
        <v>1671</v>
      </c>
      <c r="C69" s="387" t="s">
        <v>813</v>
      </c>
      <c r="D69" s="387"/>
      <c r="E69" s="387">
        <v>90</v>
      </c>
      <c r="F69" s="387"/>
      <c r="G69" s="387"/>
      <c r="H69" s="387"/>
      <c r="I69" s="387" t="s">
        <v>1659</v>
      </c>
      <c r="J69" s="387" t="s">
        <v>1651</v>
      </c>
    </row>
    <row r="70" spans="1:14" s="390" customFormat="1" ht="16.5" customHeight="1">
      <c r="A70" s="387">
        <f t="shared" si="1"/>
        <v>4</v>
      </c>
      <c r="B70" s="388" t="s">
        <v>1671</v>
      </c>
      <c r="C70" s="387" t="s">
        <v>815</v>
      </c>
      <c r="D70" s="387"/>
      <c r="E70" s="387">
        <v>90</v>
      </c>
      <c r="F70" s="387"/>
      <c r="G70" s="387"/>
      <c r="H70" s="387"/>
      <c r="I70" s="387" t="s">
        <v>1659</v>
      </c>
      <c r="J70" s="387" t="s">
        <v>1651</v>
      </c>
    </row>
    <row r="71" spans="1:14" s="390" customFormat="1" ht="16.5" customHeight="1">
      <c r="A71" s="387">
        <f t="shared" si="1"/>
        <v>5</v>
      </c>
      <c r="B71" s="388" t="s">
        <v>1671</v>
      </c>
      <c r="C71" s="387" t="s">
        <v>817</v>
      </c>
      <c r="D71" s="387"/>
      <c r="E71" s="387">
        <v>90</v>
      </c>
      <c r="F71" s="387"/>
      <c r="G71" s="387"/>
      <c r="H71" s="387"/>
      <c r="I71" s="387" t="s">
        <v>1659</v>
      </c>
      <c r="J71" s="387" t="s">
        <v>1651</v>
      </c>
    </row>
    <row r="72" spans="1:14" s="390" customFormat="1" ht="16.5" customHeight="1">
      <c r="A72" s="387">
        <f t="shared" si="1"/>
        <v>6</v>
      </c>
      <c r="B72" s="388" t="s">
        <v>1671</v>
      </c>
      <c r="C72" s="387" t="s">
        <v>819</v>
      </c>
      <c r="D72" s="387"/>
      <c r="E72" s="387">
        <v>90</v>
      </c>
      <c r="F72" s="387"/>
      <c r="G72" s="387"/>
      <c r="H72" s="387"/>
      <c r="I72" s="387" t="s">
        <v>1659</v>
      </c>
      <c r="J72" s="387" t="s">
        <v>1651</v>
      </c>
    </row>
    <row r="73" spans="1:14" s="390" customFormat="1" ht="16.5" customHeight="1">
      <c r="A73" s="387">
        <f t="shared" si="1"/>
        <v>7</v>
      </c>
      <c r="B73" s="388" t="s">
        <v>1671</v>
      </c>
      <c r="C73" s="387" t="s">
        <v>821</v>
      </c>
      <c r="D73" s="387"/>
      <c r="E73" s="387">
        <v>90</v>
      </c>
      <c r="F73" s="387"/>
      <c r="G73" s="387"/>
      <c r="H73" s="387"/>
      <c r="I73" s="387" t="s">
        <v>1659</v>
      </c>
      <c r="J73" s="387" t="s">
        <v>1651</v>
      </c>
    </row>
    <row r="74" spans="1:14" s="390" customFormat="1" ht="16.5" customHeight="1">
      <c r="A74" s="387">
        <f t="shared" si="1"/>
        <v>8</v>
      </c>
      <c r="B74" s="388" t="s">
        <v>1671</v>
      </c>
      <c r="C74" s="387" t="s">
        <v>823</v>
      </c>
      <c r="D74" s="387"/>
      <c r="E74" s="387">
        <v>90</v>
      </c>
      <c r="F74" s="387"/>
      <c r="G74" s="387"/>
      <c r="H74" s="387"/>
      <c r="I74" s="387" t="s">
        <v>1659</v>
      </c>
      <c r="J74" s="387" t="s">
        <v>1651</v>
      </c>
    </row>
    <row r="75" spans="1:14" s="390" customFormat="1" ht="16.5" customHeight="1">
      <c r="A75" s="387">
        <f t="shared" si="1"/>
        <v>9</v>
      </c>
      <c r="B75" s="388" t="s">
        <v>1671</v>
      </c>
      <c r="C75" s="387" t="s">
        <v>825</v>
      </c>
      <c r="D75" s="387"/>
      <c r="E75" s="387">
        <v>90</v>
      </c>
      <c r="F75" s="387"/>
      <c r="G75" s="387"/>
      <c r="H75" s="387"/>
      <c r="I75" s="387" t="s">
        <v>1659</v>
      </c>
      <c r="J75" s="387" t="s">
        <v>1651</v>
      </c>
    </row>
    <row r="76" spans="1:14" s="390" customFormat="1" ht="16.5" customHeight="1">
      <c r="A76" s="387">
        <f t="shared" si="1"/>
        <v>10</v>
      </c>
      <c r="B76" s="388" t="s">
        <v>1671</v>
      </c>
      <c r="C76" s="387" t="s">
        <v>826</v>
      </c>
      <c r="D76" s="387"/>
      <c r="E76" s="387">
        <v>90</v>
      </c>
      <c r="F76" s="387"/>
      <c r="G76" s="387"/>
      <c r="H76" s="387"/>
      <c r="I76" s="387" t="s">
        <v>1659</v>
      </c>
      <c r="J76" s="387" t="s">
        <v>1651</v>
      </c>
    </row>
    <row r="77" spans="1:14" s="390" customFormat="1" ht="16.5" customHeight="1">
      <c r="A77" s="387">
        <f t="shared" si="1"/>
        <v>11</v>
      </c>
      <c r="B77" s="388" t="s">
        <v>1671</v>
      </c>
      <c r="C77" s="387" t="s">
        <v>828</v>
      </c>
      <c r="D77" s="387"/>
      <c r="E77" s="387">
        <v>90</v>
      </c>
      <c r="F77" s="387"/>
      <c r="G77" s="387"/>
      <c r="H77" s="387"/>
      <c r="I77" s="387" t="s">
        <v>1659</v>
      </c>
      <c r="J77" s="387" t="s">
        <v>1651</v>
      </c>
    </row>
    <row r="78" spans="1:14" s="390" customFormat="1" ht="16.5" customHeight="1">
      <c r="A78" s="387">
        <f t="shared" si="1"/>
        <v>12</v>
      </c>
      <c r="B78" s="388" t="s">
        <v>1671</v>
      </c>
      <c r="C78" s="387" t="s">
        <v>830</v>
      </c>
      <c r="D78" s="387"/>
      <c r="E78" s="387">
        <v>90</v>
      </c>
      <c r="F78" s="387"/>
      <c r="G78" s="387"/>
      <c r="H78" s="387"/>
      <c r="I78" s="387" t="s">
        <v>1659</v>
      </c>
      <c r="J78" s="387" t="s">
        <v>1651</v>
      </c>
    </row>
    <row r="79" spans="1:14" s="390" customFormat="1" ht="16.5" customHeight="1">
      <c r="A79" s="387">
        <f t="shared" si="1"/>
        <v>13</v>
      </c>
      <c r="B79" s="388" t="s">
        <v>1671</v>
      </c>
      <c r="C79" s="387" t="s">
        <v>832</v>
      </c>
      <c r="D79" s="387"/>
      <c r="E79" s="387">
        <v>113.5</v>
      </c>
      <c r="F79" s="387"/>
      <c r="G79" s="387"/>
      <c r="H79" s="387"/>
      <c r="I79" s="387" t="s">
        <v>1659</v>
      </c>
      <c r="J79" s="387" t="s">
        <v>1651</v>
      </c>
    </row>
    <row r="80" spans="1:14" s="390" customFormat="1" ht="16.5" customHeight="1">
      <c r="A80" s="387">
        <f t="shared" si="1"/>
        <v>14</v>
      </c>
      <c r="B80" s="388" t="s">
        <v>1671</v>
      </c>
      <c r="C80" s="387" t="s">
        <v>834</v>
      </c>
      <c r="D80" s="387"/>
      <c r="E80" s="387">
        <v>90</v>
      </c>
      <c r="F80" s="387"/>
      <c r="G80" s="387"/>
      <c r="H80" s="387"/>
      <c r="I80" s="387" t="s">
        <v>1659</v>
      </c>
      <c r="J80" s="387" t="s">
        <v>1651</v>
      </c>
    </row>
    <row r="81" spans="1:10" s="390" customFormat="1" ht="16.5" customHeight="1">
      <c r="A81" s="387">
        <f t="shared" si="1"/>
        <v>15</v>
      </c>
      <c r="B81" s="388" t="s">
        <v>1671</v>
      </c>
      <c r="C81" s="387" t="s">
        <v>836</v>
      </c>
      <c r="D81" s="387"/>
      <c r="E81" s="387">
        <v>90</v>
      </c>
      <c r="F81" s="387"/>
      <c r="G81" s="387"/>
      <c r="H81" s="387"/>
      <c r="I81" s="387" t="s">
        <v>1659</v>
      </c>
      <c r="J81" s="387" t="s">
        <v>1651</v>
      </c>
    </row>
    <row r="82" spans="1:10" s="390" customFormat="1" ht="16.5" customHeight="1">
      <c r="A82" s="387">
        <f t="shared" si="1"/>
        <v>16</v>
      </c>
      <c r="B82" s="388" t="s">
        <v>1671</v>
      </c>
      <c r="C82" s="387" t="s">
        <v>838</v>
      </c>
      <c r="D82" s="387"/>
      <c r="E82" s="387">
        <v>90</v>
      </c>
      <c r="F82" s="387"/>
      <c r="G82" s="387"/>
      <c r="H82" s="387"/>
      <c r="I82" s="387" t="s">
        <v>1659</v>
      </c>
      <c r="J82" s="387" t="s">
        <v>1651</v>
      </c>
    </row>
    <row r="83" spans="1:10" s="390" customFormat="1" ht="16.5" customHeight="1">
      <c r="A83" s="387">
        <f t="shared" si="1"/>
        <v>17</v>
      </c>
      <c r="B83" s="388" t="s">
        <v>1671</v>
      </c>
      <c r="C83" s="387" t="s">
        <v>840</v>
      </c>
      <c r="D83" s="387"/>
      <c r="E83" s="387">
        <v>90</v>
      </c>
      <c r="F83" s="387"/>
      <c r="G83" s="387"/>
      <c r="H83" s="387"/>
      <c r="I83" s="387" t="s">
        <v>1659</v>
      </c>
      <c r="J83" s="387" t="s">
        <v>1651</v>
      </c>
    </row>
    <row r="84" spans="1:10" s="390" customFormat="1" ht="16.5" customHeight="1">
      <c r="A84" s="387">
        <f t="shared" si="1"/>
        <v>18</v>
      </c>
      <c r="B84" s="388" t="s">
        <v>1671</v>
      </c>
      <c r="C84" s="387" t="s">
        <v>842</v>
      </c>
      <c r="D84" s="387"/>
      <c r="E84" s="387">
        <v>90</v>
      </c>
      <c r="F84" s="387"/>
      <c r="G84" s="387"/>
      <c r="H84" s="387"/>
      <c r="I84" s="387" t="s">
        <v>1659</v>
      </c>
      <c r="J84" s="387" t="s">
        <v>1651</v>
      </c>
    </row>
    <row r="85" spans="1:10" s="390" customFormat="1" ht="16.5" customHeight="1">
      <c r="A85" s="387">
        <f t="shared" si="1"/>
        <v>19</v>
      </c>
      <c r="B85" s="388" t="s">
        <v>1671</v>
      </c>
      <c r="C85" s="387" t="s">
        <v>844</v>
      </c>
      <c r="D85" s="387"/>
      <c r="E85" s="387">
        <v>90</v>
      </c>
      <c r="F85" s="387"/>
      <c r="G85" s="387"/>
      <c r="H85" s="387"/>
      <c r="I85" s="387" t="s">
        <v>1659</v>
      </c>
      <c r="J85" s="387" t="s">
        <v>1651</v>
      </c>
    </row>
    <row r="86" spans="1:10" s="390" customFormat="1" ht="16.5" customHeight="1">
      <c r="A86" s="387">
        <f t="shared" si="1"/>
        <v>20</v>
      </c>
      <c r="B86" s="388" t="s">
        <v>1671</v>
      </c>
      <c r="C86" s="387" t="s">
        <v>846</v>
      </c>
      <c r="D86" s="387"/>
      <c r="E86" s="387">
        <v>90</v>
      </c>
      <c r="F86" s="387"/>
      <c r="G86" s="387"/>
      <c r="H86" s="387"/>
      <c r="I86" s="387" t="s">
        <v>1659</v>
      </c>
      <c r="J86" s="387" t="s">
        <v>1651</v>
      </c>
    </row>
    <row r="87" spans="1:10" s="390" customFormat="1" ht="16.5" customHeight="1">
      <c r="A87" s="387">
        <f t="shared" si="1"/>
        <v>21</v>
      </c>
      <c r="B87" s="388" t="s">
        <v>1671</v>
      </c>
      <c r="C87" s="387" t="s">
        <v>848</v>
      </c>
      <c r="D87" s="387"/>
      <c r="E87" s="387">
        <v>90</v>
      </c>
      <c r="F87" s="387"/>
      <c r="G87" s="387"/>
      <c r="H87" s="387"/>
      <c r="I87" s="387" t="s">
        <v>1659</v>
      </c>
      <c r="J87" s="387" t="s">
        <v>1651</v>
      </c>
    </row>
    <row r="88" spans="1:10" s="390" customFormat="1" ht="16.5" customHeight="1">
      <c r="A88" s="387">
        <f t="shared" si="1"/>
        <v>22</v>
      </c>
      <c r="B88" s="388" t="s">
        <v>1671</v>
      </c>
      <c r="C88" s="387" t="s">
        <v>850</v>
      </c>
      <c r="D88" s="387"/>
      <c r="E88" s="387">
        <v>90</v>
      </c>
      <c r="F88" s="387"/>
      <c r="G88" s="387"/>
      <c r="H88" s="387"/>
      <c r="I88" s="387" t="s">
        <v>1659</v>
      </c>
      <c r="J88" s="387" t="s">
        <v>1651</v>
      </c>
    </row>
    <row r="89" spans="1:10" s="390" customFormat="1" ht="16.5" customHeight="1">
      <c r="A89" s="387">
        <f t="shared" si="1"/>
        <v>23</v>
      </c>
      <c r="B89" s="388" t="s">
        <v>1671</v>
      </c>
      <c r="C89" s="387" t="s">
        <v>852</v>
      </c>
      <c r="D89" s="387"/>
      <c r="E89" s="387">
        <v>90</v>
      </c>
      <c r="F89" s="387"/>
      <c r="G89" s="387"/>
      <c r="H89" s="387"/>
      <c r="I89" s="387" t="s">
        <v>1659</v>
      </c>
      <c r="J89" s="387" t="s">
        <v>1651</v>
      </c>
    </row>
    <row r="90" spans="1:10" s="390" customFormat="1" ht="16.5" customHeight="1">
      <c r="A90" s="387">
        <f t="shared" si="1"/>
        <v>24</v>
      </c>
      <c r="B90" s="388" t="s">
        <v>1671</v>
      </c>
      <c r="C90" s="387" t="s">
        <v>854</v>
      </c>
      <c r="D90" s="387"/>
      <c r="E90" s="387">
        <v>90</v>
      </c>
      <c r="F90" s="387"/>
      <c r="G90" s="387"/>
      <c r="H90" s="387"/>
      <c r="I90" s="387" t="s">
        <v>1659</v>
      </c>
      <c r="J90" s="387" t="s">
        <v>1651</v>
      </c>
    </row>
    <row r="91" spans="1:10" s="390" customFormat="1" ht="16.5" customHeight="1">
      <c r="A91" s="387">
        <f t="shared" si="1"/>
        <v>25</v>
      </c>
      <c r="B91" s="388" t="s">
        <v>1671</v>
      </c>
      <c r="C91" s="387" t="s">
        <v>856</v>
      </c>
      <c r="D91" s="387"/>
      <c r="E91" s="387">
        <v>90</v>
      </c>
      <c r="F91" s="387"/>
      <c r="G91" s="387"/>
      <c r="H91" s="387"/>
      <c r="I91" s="387" t="s">
        <v>1659</v>
      </c>
      <c r="J91" s="387" t="s">
        <v>1651</v>
      </c>
    </row>
    <row r="92" spans="1:10" s="390" customFormat="1" ht="16.5" customHeight="1">
      <c r="A92" s="387">
        <f t="shared" si="1"/>
        <v>26</v>
      </c>
      <c r="B92" s="388" t="s">
        <v>1671</v>
      </c>
      <c r="C92" s="387" t="s">
        <v>858</v>
      </c>
      <c r="D92" s="387"/>
      <c r="E92" s="387">
        <v>90</v>
      </c>
      <c r="F92" s="387"/>
      <c r="G92" s="387"/>
      <c r="H92" s="387"/>
      <c r="I92" s="387" t="s">
        <v>1659</v>
      </c>
      <c r="J92" s="387" t="s">
        <v>1651</v>
      </c>
    </row>
    <row r="93" spans="1:10" s="390" customFormat="1" ht="16.5" customHeight="1">
      <c r="A93" s="387">
        <f t="shared" si="1"/>
        <v>27</v>
      </c>
      <c r="B93" s="388" t="s">
        <v>1671</v>
      </c>
      <c r="C93" s="387" t="s">
        <v>860</v>
      </c>
      <c r="D93" s="387"/>
      <c r="E93" s="387">
        <v>90</v>
      </c>
      <c r="F93" s="387"/>
      <c r="G93" s="387"/>
      <c r="H93" s="387"/>
      <c r="I93" s="387" t="s">
        <v>1659</v>
      </c>
      <c r="J93" s="387" t="s">
        <v>1651</v>
      </c>
    </row>
    <row r="94" spans="1:10" s="390" customFormat="1" ht="16.5" customHeight="1">
      <c r="A94" s="387">
        <f t="shared" si="1"/>
        <v>28</v>
      </c>
      <c r="B94" s="388" t="s">
        <v>1671</v>
      </c>
      <c r="C94" s="387" t="s">
        <v>862</v>
      </c>
      <c r="D94" s="387"/>
      <c r="E94" s="387">
        <v>90</v>
      </c>
      <c r="F94" s="387"/>
      <c r="G94" s="387"/>
      <c r="H94" s="387"/>
      <c r="I94" s="387" t="s">
        <v>1659</v>
      </c>
      <c r="J94" s="387" t="s">
        <v>1651</v>
      </c>
    </row>
    <row r="95" spans="1:10" s="390" customFormat="1" ht="16.5" customHeight="1">
      <c r="A95" s="387">
        <f t="shared" si="1"/>
        <v>29</v>
      </c>
      <c r="B95" s="388" t="s">
        <v>1671</v>
      </c>
      <c r="C95" s="387" t="s">
        <v>864</v>
      </c>
      <c r="D95" s="387"/>
      <c r="E95" s="387">
        <v>90</v>
      </c>
      <c r="F95" s="387"/>
      <c r="G95" s="387"/>
      <c r="H95" s="387"/>
      <c r="I95" s="387" t="s">
        <v>1659</v>
      </c>
      <c r="J95" s="387" t="s">
        <v>1651</v>
      </c>
    </row>
    <row r="96" spans="1:10" s="390" customFormat="1" ht="16.5" customHeight="1">
      <c r="A96" s="387">
        <f t="shared" si="1"/>
        <v>30</v>
      </c>
      <c r="B96" s="388" t="s">
        <v>1671</v>
      </c>
      <c r="C96" s="387" t="s">
        <v>866</v>
      </c>
      <c r="D96" s="387"/>
      <c r="E96" s="387">
        <v>113.5</v>
      </c>
      <c r="F96" s="387"/>
      <c r="G96" s="387"/>
      <c r="H96" s="387"/>
      <c r="I96" s="387" t="s">
        <v>1659</v>
      </c>
      <c r="J96" s="387" t="s">
        <v>1651</v>
      </c>
    </row>
    <row r="97" spans="1:10" s="390" customFormat="1" ht="16.5" customHeight="1">
      <c r="A97" s="387">
        <f t="shared" si="1"/>
        <v>31</v>
      </c>
      <c r="B97" s="388" t="s">
        <v>1671</v>
      </c>
      <c r="C97" s="387" t="s">
        <v>868</v>
      </c>
      <c r="D97" s="387"/>
      <c r="E97" s="387">
        <v>90</v>
      </c>
      <c r="F97" s="387"/>
      <c r="G97" s="387"/>
      <c r="H97" s="387"/>
      <c r="I97" s="387" t="s">
        <v>1659</v>
      </c>
      <c r="J97" s="387" t="s">
        <v>1651</v>
      </c>
    </row>
    <row r="98" spans="1:10" s="390" customFormat="1" ht="16.5" customHeight="1">
      <c r="A98" s="387">
        <f t="shared" si="1"/>
        <v>32</v>
      </c>
      <c r="B98" s="388" t="s">
        <v>1671</v>
      </c>
      <c r="C98" s="387" t="s">
        <v>870</v>
      </c>
      <c r="D98" s="387"/>
      <c r="E98" s="387">
        <v>90</v>
      </c>
      <c r="F98" s="387"/>
      <c r="G98" s="387"/>
      <c r="H98" s="387"/>
      <c r="I98" s="387" t="s">
        <v>1659</v>
      </c>
      <c r="J98" s="387" t="s">
        <v>1651</v>
      </c>
    </row>
    <row r="99" spans="1:10" s="390" customFormat="1" ht="16.5" customHeight="1">
      <c r="A99" s="387">
        <f t="shared" si="1"/>
        <v>33</v>
      </c>
      <c r="B99" s="388" t="s">
        <v>1671</v>
      </c>
      <c r="C99" s="387" t="s">
        <v>872</v>
      </c>
      <c r="D99" s="387"/>
      <c r="E99" s="387">
        <v>90</v>
      </c>
      <c r="F99" s="387"/>
      <c r="G99" s="387"/>
      <c r="H99" s="387"/>
      <c r="I99" s="387" t="s">
        <v>1659</v>
      </c>
      <c r="J99" s="387" t="s">
        <v>1651</v>
      </c>
    </row>
    <row r="100" spans="1:10" s="390" customFormat="1" ht="16.5" customHeight="1">
      <c r="A100" s="387">
        <f t="shared" si="1"/>
        <v>34</v>
      </c>
      <c r="B100" s="388" t="s">
        <v>1671</v>
      </c>
      <c r="C100" s="387" t="s">
        <v>874</v>
      </c>
      <c r="D100" s="387"/>
      <c r="E100" s="387">
        <v>90</v>
      </c>
      <c r="F100" s="387"/>
      <c r="G100" s="387"/>
      <c r="H100" s="387"/>
      <c r="I100" s="387" t="s">
        <v>1659</v>
      </c>
      <c r="J100" s="387" t="s">
        <v>1651</v>
      </c>
    </row>
    <row r="101" spans="1:10" s="390" customFormat="1" ht="16.5" customHeight="1">
      <c r="A101" s="387">
        <f t="shared" si="1"/>
        <v>35</v>
      </c>
      <c r="B101" s="388" t="s">
        <v>1671</v>
      </c>
      <c r="C101" s="387" t="s">
        <v>876</v>
      </c>
      <c r="D101" s="387"/>
      <c r="E101" s="387">
        <v>90</v>
      </c>
      <c r="F101" s="387"/>
      <c r="G101" s="387"/>
      <c r="H101" s="387"/>
      <c r="I101" s="387" t="s">
        <v>1659</v>
      </c>
      <c r="J101" s="387" t="s">
        <v>1651</v>
      </c>
    </row>
    <row r="102" spans="1:10" s="390" customFormat="1" ht="16.5" customHeight="1">
      <c r="A102" s="387">
        <f t="shared" si="1"/>
        <v>36</v>
      </c>
      <c r="B102" s="388" t="s">
        <v>1671</v>
      </c>
      <c r="C102" s="387" t="s">
        <v>878</v>
      </c>
      <c r="D102" s="387"/>
      <c r="E102" s="387">
        <v>90</v>
      </c>
      <c r="F102" s="387"/>
      <c r="G102" s="387"/>
      <c r="H102" s="387"/>
      <c r="I102" s="387" t="s">
        <v>1659</v>
      </c>
      <c r="J102" s="387" t="s">
        <v>1651</v>
      </c>
    </row>
    <row r="103" spans="1:10" s="390" customFormat="1" ht="16.5" customHeight="1">
      <c r="A103" s="387">
        <f t="shared" si="1"/>
        <v>37</v>
      </c>
      <c r="B103" s="388" t="s">
        <v>1671</v>
      </c>
      <c r="C103" s="387" t="s">
        <v>880</v>
      </c>
      <c r="D103" s="387"/>
      <c r="E103" s="387">
        <v>90</v>
      </c>
      <c r="F103" s="387"/>
      <c r="G103" s="387"/>
      <c r="H103" s="387"/>
      <c r="I103" s="387" t="s">
        <v>1659</v>
      </c>
      <c r="J103" s="387" t="s">
        <v>1651</v>
      </c>
    </row>
    <row r="104" spans="1:10" s="390" customFormat="1" ht="16.5" customHeight="1">
      <c r="A104" s="387">
        <f t="shared" si="1"/>
        <v>38</v>
      </c>
      <c r="B104" s="388" t="s">
        <v>1671</v>
      </c>
      <c r="C104" s="387" t="s">
        <v>882</v>
      </c>
      <c r="D104" s="387"/>
      <c r="E104" s="387">
        <v>90</v>
      </c>
      <c r="F104" s="387"/>
      <c r="G104" s="387"/>
      <c r="H104" s="387"/>
      <c r="I104" s="387" t="s">
        <v>1659</v>
      </c>
      <c r="J104" s="387" t="s">
        <v>1651</v>
      </c>
    </row>
    <row r="105" spans="1:10" s="390" customFormat="1" ht="16.5" customHeight="1">
      <c r="A105" s="387">
        <f t="shared" si="1"/>
        <v>39</v>
      </c>
      <c r="B105" s="388" t="s">
        <v>1671</v>
      </c>
      <c r="C105" s="387" t="s">
        <v>884</v>
      </c>
      <c r="D105" s="387"/>
      <c r="E105" s="387">
        <v>90</v>
      </c>
      <c r="F105" s="387"/>
      <c r="G105" s="387"/>
      <c r="H105" s="387"/>
      <c r="I105" s="387" t="s">
        <v>1659</v>
      </c>
      <c r="J105" s="387" t="s">
        <v>1651</v>
      </c>
    </row>
    <row r="106" spans="1:10" s="390" customFormat="1" ht="16.5" customHeight="1">
      <c r="A106" s="387">
        <f t="shared" si="1"/>
        <v>40</v>
      </c>
      <c r="B106" s="388" t="s">
        <v>1671</v>
      </c>
      <c r="C106" s="387" t="s">
        <v>886</v>
      </c>
      <c r="D106" s="387"/>
      <c r="E106" s="387">
        <v>90</v>
      </c>
      <c r="F106" s="387"/>
      <c r="G106" s="387"/>
      <c r="H106" s="387"/>
      <c r="I106" s="387" t="s">
        <v>1659</v>
      </c>
      <c r="J106" s="387" t="s">
        <v>1651</v>
      </c>
    </row>
    <row r="107" spans="1:10" s="390" customFormat="1" ht="16.5" customHeight="1">
      <c r="A107" s="387">
        <f t="shared" si="1"/>
        <v>41</v>
      </c>
      <c r="B107" s="388" t="s">
        <v>1671</v>
      </c>
      <c r="C107" s="387" t="s">
        <v>888</v>
      </c>
      <c r="D107" s="387"/>
      <c r="E107" s="387">
        <v>90</v>
      </c>
      <c r="F107" s="387"/>
      <c r="G107" s="387"/>
      <c r="H107" s="387"/>
      <c r="I107" s="387" t="s">
        <v>1659</v>
      </c>
      <c r="J107" s="387" t="s">
        <v>1651</v>
      </c>
    </row>
    <row r="108" spans="1:10" s="390" customFormat="1" ht="16.5" customHeight="1">
      <c r="A108" s="387">
        <f t="shared" si="1"/>
        <v>42</v>
      </c>
      <c r="B108" s="388" t="s">
        <v>1671</v>
      </c>
      <c r="C108" s="387" t="s">
        <v>890</v>
      </c>
      <c r="D108" s="387"/>
      <c r="E108" s="387">
        <v>90</v>
      </c>
      <c r="F108" s="387"/>
      <c r="G108" s="387"/>
      <c r="H108" s="387"/>
      <c r="I108" s="387" t="s">
        <v>1659</v>
      </c>
      <c r="J108" s="387" t="s">
        <v>1651</v>
      </c>
    </row>
    <row r="109" spans="1:10" s="390" customFormat="1" ht="16.5" customHeight="1">
      <c r="A109" s="387">
        <f t="shared" si="1"/>
        <v>43</v>
      </c>
      <c r="B109" s="388" t="s">
        <v>1671</v>
      </c>
      <c r="C109" s="387" t="s">
        <v>892</v>
      </c>
      <c r="D109" s="387"/>
      <c r="E109" s="387">
        <v>90</v>
      </c>
      <c r="F109" s="387"/>
      <c r="G109" s="387"/>
      <c r="H109" s="387"/>
      <c r="I109" s="387" t="s">
        <v>1659</v>
      </c>
      <c r="J109" s="387" t="s">
        <v>1651</v>
      </c>
    </row>
    <row r="110" spans="1:10" s="390" customFormat="1" ht="16.5" customHeight="1">
      <c r="A110" s="387">
        <f t="shared" si="1"/>
        <v>44</v>
      </c>
      <c r="B110" s="388" t="s">
        <v>1671</v>
      </c>
      <c r="C110" s="387" t="s">
        <v>894</v>
      </c>
      <c r="D110" s="387"/>
      <c r="E110" s="387">
        <v>90</v>
      </c>
      <c r="F110" s="387"/>
      <c r="G110" s="387"/>
      <c r="H110" s="387"/>
      <c r="I110" s="387" t="s">
        <v>1659</v>
      </c>
      <c r="J110" s="387" t="s">
        <v>1651</v>
      </c>
    </row>
    <row r="111" spans="1:10" s="390" customFormat="1" ht="16.5" customHeight="1">
      <c r="A111" s="387">
        <f t="shared" si="1"/>
        <v>45</v>
      </c>
      <c r="B111" s="388" t="s">
        <v>1671</v>
      </c>
      <c r="C111" s="387" t="s">
        <v>896</v>
      </c>
      <c r="D111" s="387"/>
      <c r="E111" s="387">
        <v>90</v>
      </c>
      <c r="F111" s="387"/>
      <c r="G111" s="387"/>
      <c r="H111" s="387"/>
      <c r="I111" s="387" t="s">
        <v>1659</v>
      </c>
      <c r="J111" s="387" t="s">
        <v>1651</v>
      </c>
    </row>
    <row r="112" spans="1:10" s="390" customFormat="1" ht="16.5" customHeight="1">
      <c r="A112" s="387">
        <f t="shared" si="1"/>
        <v>46</v>
      </c>
      <c r="B112" s="388" t="s">
        <v>1671</v>
      </c>
      <c r="C112" s="387" t="s">
        <v>898</v>
      </c>
      <c r="D112" s="387"/>
      <c r="E112" s="387">
        <v>90</v>
      </c>
      <c r="F112" s="387"/>
      <c r="G112" s="387"/>
      <c r="H112" s="387"/>
      <c r="I112" s="387" t="s">
        <v>1659</v>
      </c>
      <c r="J112" s="387" t="s">
        <v>1651</v>
      </c>
    </row>
    <row r="113" spans="1:10" s="390" customFormat="1" ht="16.5" customHeight="1">
      <c r="A113" s="387">
        <f t="shared" si="1"/>
        <v>47</v>
      </c>
      <c r="B113" s="388" t="s">
        <v>1671</v>
      </c>
      <c r="C113" s="387" t="s">
        <v>900</v>
      </c>
      <c r="D113" s="387"/>
      <c r="E113" s="387">
        <v>113.5</v>
      </c>
      <c r="F113" s="387"/>
      <c r="G113" s="387"/>
      <c r="H113" s="387"/>
      <c r="I113" s="387" t="s">
        <v>1659</v>
      </c>
      <c r="J113" s="387" t="s">
        <v>1651</v>
      </c>
    </row>
    <row r="114" spans="1:10" s="390" customFormat="1" ht="16.5" customHeight="1">
      <c r="A114" s="387">
        <f t="shared" si="1"/>
        <v>48</v>
      </c>
      <c r="B114" s="388" t="s">
        <v>1671</v>
      </c>
      <c r="C114" s="387" t="s">
        <v>902</v>
      </c>
      <c r="D114" s="387"/>
      <c r="E114" s="387">
        <v>90</v>
      </c>
      <c r="F114" s="387"/>
      <c r="G114" s="387"/>
      <c r="H114" s="387"/>
      <c r="I114" s="387" t="s">
        <v>1659</v>
      </c>
      <c r="J114" s="387" t="s">
        <v>1651</v>
      </c>
    </row>
    <row r="115" spans="1:10" s="390" customFormat="1" ht="16.5" customHeight="1">
      <c r="A115" s="387">
        <f t="shared" si="1"/>
        <v>49</v>
      </c>
      <c r="B115" s="388" t="s">
        <v>1671</v>
      </c>
      <c r="C115" s="387" t="s">
        <v>904</v>
      </c>
      <c r="D115" s="387"/>
      <c r="E115" s="387">
        <v>90</v>
      </c>
      <c r="F115" s="387"/>
      <c r="G115" s="387"/>
      <c r="H115" s="387"/>
      <c r="I115" s="387" t="s">
        <v>1659</v>
      </c>
      <c r="J115" s="387" t="s">
        <v>1651</v>
      </c>
    </row>
    <row r="116" spans="1:10" s="390" customFormat="1" ht="16.5" customHeight="1">
      <c r="A116" s="387">
        <f t="shared" si="1"/>
        <v>50</v>
      </c>
      <c r="B116" s="388" t="s">
        <v>1671</v>
      </c>
      <c r="C116" s="387" t="s">
        <v>906</v>
      </c>
      <c r="D116" s="387"/>
      <c r="E116" s="387">
        <v>90</v>
      </c>
      <c r="F116" s="387"/>
      <c r="G116" s="387"/>
      <c r="H116" s="387"/>
      <c r="I116" s="387" t="s">
        <v>1659</v>
      </c>
      <c r="J116" s="387" t="s">
        <v>1651</v>
      </c>
    </row>
    <row r="117" spans="1:10" s="390" customFormat="1" ht="16.5" customHeight="1">
      <c r="A117" s="387">
        <f t="shared" si="1"/>
        <v>51</v>
      </c>
      <c r="B117" s="388" t="s">
        <v>1671</v>
      </c>
      <c r="C117" s="387" t="s">
        <v>908</v>
      </c>
      <c r="D117" s="387"/>
      <c r="E117" s="387">
        <v>90</v>
      </c>
      <c r="F117" s="387"/>
      <c r="G117" s="387"/>
      <c r="H117" s="387"/>
      <c r="I117" s="387" t="s">
        <v>1659</v>
      </c>
      <c r="J117" s="387" t="s">
        <v>1651</v>
      </c>
    </row>
    <row r="118" spans="1:10" s="390" customFormat="1" ht="16.5" customHeight="1">
      <c r="A118" s="387">
        <f t="shared" si="1"/>
        <v>52</v>
      </c>
      <c r="B118" s="388" t="s">
        <v>1671</v>
      </c>
      <c r="C118" s="387" t="s">
        <v>910</v>
      </c>
      <c r="D118" s="387"/>
      <c r="E118" s="387">
        <v>90</v>
      </c>
      <c r="F118" s="387"/>
      <c r="G118" s="387"/>
      <c r="H118" s="387"/>
      <c r="I118" s="387" t="s">
        <v>1659</v>
      </c>
      <c r="J118" s="387" t="s">
        <v>1651</v>
      </c>
    </row>
    <row r="119" spans="1:10" s="390" customFormat="1" ht="16.5" customHeight="1">
      <c r="A119" s="387">
        <f t="shared" si="1"/>
        <v>53</v>
      </c>
      <c r="B119" s="388" t="s">
        <v>1671</v>
      </c>
      <c r="C119" s="387" t="s">
        <v>912</v>
      </c>
      <c r="D119" s="387"/>
      <c r="E119" s="387">
        <v>90</v>
      </c>
      <c r="F119" s="387"/>
      <c r="G119" s="387"/>
      <c r="H119" s="387"/>
      <c r="I119" s="387" t="s">
        <v>1659</v>
      </c>
      <c r="J119" s="387" t="s">
        <v>1651</v>
      </c>
    </row>
    <row r="120" spans="1:10" s="390" customFormat="1" ht="16.5" customHeight="1">
      <c r="A120" s="387">
        <f t="shared" si="1"/>
        <v>54</v>
      </c>
      <c r="B120" s="388" t="s">
        <v>1671</v>
      </c>
      <c r="C120" s="387" t="s">
        <v>914</v>
      </c>
      <c r="D120" s="387"/>
      <c r="E120" s="387">
        <v>90</v>
      </c>
      <c r="F120" s="387"/>
      <c r="G120" s="387"/>
      <c r="H120" s="387"/>
      <c r="I120" s="387" t="s">
        <v>1659</v>
      </c>
      <c r="J120" s="387" t="s">
        <v>1651</v>
      </c>
    </row>
    <row r="121" spans="1:10" s="390" customFormat="1" ht="16.5" customHeight="1">
      <c r="A121" s="387">
        <f t="shared" si="1"/>
        <v>55</v>
      </c>
      <c r="B121" s="388" t="s">
        <v>1671</v>
      </c>
      <c r="C121" s="387" t="s">
        <v>916</v>
      </c>
      <c r="D121" s="387"/>
      <c r="E121" s="387">
        <v>90</v>
      </c>
      <c r="F121" s="387"/>
      <c r="G121" s="387"/>
      <c r="H121" s="387"/>
      <c r="I121" s="387" t="s">
        <v>1659</v>
      </c>
      <c r="J121" s="387" t="s">
        <v>1651</v>
      </c>
    </row>
    <row r="122" spans="1:10" s="390" customFormat="1" ht="16.5" customHeight="1">
      <c r="A122" s="387">
        <f t="shared" si="1"/>
        <v>56</v>
      </c>
      <c r="B122" s="388" t="s">
        <v>1671</v>
      </c>
      <c r="C122" s="387" t="s">
        <v>918</v>
      </c>
      <c r="D122" s="387"/>
      <c r="E122" s="387">
        <v>90</v>
      </c>
      <c r="F122" s="387"/>
      <c r="G122" s="387"/>
      <c r="H122" s="387"/>
      <c r="I122" s="387" t="s">
        <v>1659</v>
      </c>
      <c r="J122" s="387" t="s">
        <v>1651</v>
      </c>
    </row>
    <row r="123" spans="1:10" s="390" customFormat="1" ht="16.5" customHeight="1">
      <c r="A123" s="387">
        <f t="shared" si="1"/>
        <v>57</v>
      </c>
      <c r="B123" s="388" t="s">
        <v>1671</v>
      </c>
      <c r="C123" s="387" t="s">
        <v>920</v>
      </c>
      <c r="D123" s="387"/>
      <c r="E123" s="387">
        <v>90</v>
      </c>
      <c r="F123" s="387"/>
      <c r="G123" s="387"/>
      <c r="H123" s="387"/>
      <c r="I123" s="387" t="s">
        <v>1659</v>
      </c>
      <c r="J123" s="387" t="s">
        <v>1651</v>
      </c>
    </row>
    <row r="124" spans="1:10" s="390" customFormat="1" ht="16.5" customHeight="1">
      <c r="A124" s="387">
        <f t="shared" si="1"/>
        <v>58</v>
      </c>
      <c r="B124" s="388" t="s">
        <v>1671</v>
      </c>
      <c r="C124" s="387" t="s">
        <v>922</v>
      </c>
      <c r="D124" s="387"/>
      <c r="E124" s="387">
        <v>90</v>
      </c>
      <c r="F124" s="387"/>
      <c r="G124" s="387"/>
      <c r="H124" s="387"/>
      <c r="I124" s="387" t="s">
        <v>1659</v>
      </c>
      <c r="J124" s="387" t="s">
        <v>1651</v>
      </c>
    </row>
    <row r="125" spans="1:10" s="390" customFormat="1" ht="16.5" customHeight="1">
      <c r="A125" s="387">
        <f t="shared" si="1"/>
        <v>59</v>
      </c>
      <c r="B125" s="388" t="s">
        <v>1671</v>
      </c>
      <c r="C125" s="387" t="s">
        <v>924</v>
      </c>
      <c r="D125" s="387"/>
      <c r="E125" s="387">
        <v>90</v>
      </c>
      <c r="F125" s="387"/>
      <c r="G125" s="387"/>
      <c r="H125" s="387"/>
      <c r="I125" s="387" t="s">
        <v>1659</v>
      </c>
      <c r="J125" s="387" t="s">
        <v>1651</v>
      </c>
    </row>
    <row r="126" spans="1:10" s="390" customFormat="1" ht="16.5" customHeight="1">
      <c r="A126" s="387">
        <f t="shared" si="1"/>
        <v>60</v>
      </c>
      <c r="B126" s="388" t="s">
        <v>1671</v>
      </c>
      <c r="C126" s="387" t="s">
        <v>926</v>
      </c>
      <c r="D126" s="387"/>
      <c r="E126" s="387">
        <v>90</v>
      </c>
      <c r="F126" s="387"/>
      <c r="G126" s="387"/>
      <c r="H126" s="387"/>
      <c r="I126" s="387" t="s">
        <v>1659</v>
      </c>
      <c r="J126" s="387" t="s">
        <v>1651</v>
      </c>
    </row>
    <row r="127" spans="1:10" s="390" customFormat="1" ht="16.5" customHeight="1">
      <c r="A127" s="387">
        <f t="shared" si="1"/>
        <v>61</v>
      </c>
      <c r="B127" s="388" t="s">
        <v>1671</v>
      </c>
      <c r="C127" s="387" t="s">
        <v>928</v>
      </c>
      <c r="D127" s="387"/>
      <c r="E127" s="387">
        <v>90</v>
      </c>
      <c r="F127" s="387"/>
      <c r="G127" s="387"/>
      <c r="H127" s="387"/>
      <c r="I127" s="387" t="s">
        <v>1659</v>
      </c>
      <c r="J127" s="387" t="s">
        <v>1651</v>
      </c>
    </row>
    <row r="128" spans="1:10" s="390" customFormat="1" ht="16.5" customHeight="1">
      <c r="A128" s="387">
        <f t="shared" si="1"/>
        <v>62</v>
      </c>
      <c r="B128" s="388" t="s">
        <v>1671</v>
      </c>
      <c r="C128" s="387" t="s">
        <v>930</v>
      </c>
      <c r="D128" s="387"/>
      <c r="E128" s="387">
        <v>90</v>
      </c>
      <c r="F128" s="387"/>
      <c r="G128" s="387"/>
      <c r="H128" s="387"/>
      <c r="I128" s="387" t="s">
        <v>1659</v>
      </c>
      <c r="J128" s="387" t="s">
        <v>1651</v>
      </c>
    </row>
    <row r="129" spans="1:10" s="390" customFormat="1" ht="16.5" customHeight="1">
      <c r="A129" s="387">
        <f t="shared" si="1"/>
        <v>63</v>
      </c>
      <c r="B129" s="388" t="s">
        <v>1671</v>
      </c>
      <c r="C129" s="387" t="s">
        <v>932</v>
      </c>
      <c r="D129" s="387"/>
      <c r="E129" s="387">
        <v>110</v>
      </c>
      <c r="F129" s="387"/>
      <c r="G129" s="387"/>
      <c r="H129" s="387"/>
      <c r="I129" s="387" t="s">
        <v>1659</v>
      </c>
      <c r="J129" s="387" t="s">
        <v>1651</v>
      </c>
    </row>
    <row r="130" spans="1:10" s="390" customFormat="1" ht="16.5" customHeight="1">
      <c r="A130" s="387">
        <f t="shared" si="1"/>
        <v>64</v>
      </c>
      <c r="B130" s="388" t="s">
        <v>1671</v>
      </c>
      <c r="C130" s="387" t="s">
        <v>934</v>
      </c>
      <c r="D130" s="387"/>
      <c r="E130" s="387">
        <v>110</v>
      </c>
      <c r="F130" s="387"/>
      <c r="G130" s="387"/>
      <c r="H130" s="387"/>
      <c r="I130" s="387" t="s">
        <v>1659</v>
      </c>
      <c r="J130" s="387" t="s">
        <v>1651</v>
      </c>
    </row>
    <row r="131" spans="1:10" s="390" customFormat="1" ht="16.5" customHeight="1">
      <c r="A131" s="387">
        <f t="shared" si="1"/>
        <v>65</v>
      </c>
      <c r="B131" s="388" t="s">
        <v>1671</v>
      </c>
      <c r="C131" s="387" t="s">
        <v>936</v>
      </c>
      <c r="D131" s="387"/>
      <c r="E131" s="387">
        <v>154</v>
      </c>
      <c r="F131" s="387"/>
      <c r="G131" s="387"/>
      <c r="H131" s="387"/>
      <c r="I131" s="387" t="s">
        <v>1659</v>
      </c>
      <c r="J131" s="387" t="s">
        <v>1651</v>
      </c>
    </row>
    <row r="132" spans="1:10" s="390" customFormat="1" ht="16.5" customHeight="1">
      <c r="A132" s="387">
        <f t="shared" ref="A132:A195" si="2">A131+1</f>
        <v>66</v>
      </c>
      <c r="B132" s="388" t="s">
        <v>1671</v>
      </c>
      <c r="C132" s="387" t="s">
        <v>938</v>
      </c>
      <c r="D132" s="387"/>
      <c r="E132" s="387">
        <v>113.5</v>
      </c>
      <c r="F132" s="387"/>
      <c r="G132" s="387"/>
      <c r="H132" s="387"/>
      <c r="I132" s="387" t="s">
        <v>1659</v>
      </c>
      <c r="J132" s="387" t="s">
        <v>1651</v>
      </c>
    </row>
    <row r="133" spans="1:10" s="390" customFormat="1" ht="16.5" customHeight="1">
      <c r="A133" s="387">
        <f t="shared" si="2"/>
        <v>67</v>
      </c>
      <c r="B133" s="388" t="s">
        <v>1671</v>
      </c>
      <c r="C133" s="387" t="s">
        <v>940</v>
      </c>
      <c r="D133" s="387"/>
      <c r="E133" s="387">
        <v>90</v>
      </c>
      <c r="F133" s="387"/>
      <c r="G133" s="387"/>
      <c r="H133" s="387"/>
      <c r="I133" s="387" t="s">
        <v>1659</v>
      </c>
      <c r="J133" s="387" t="s">
        <v>1651</v>
      </c>
    </row>
    <row r="134" spans="1:10" s="390" customFormat="1" ht="16.5" customHeight="1">
      <c r="A134" s="387">
        <f t="shared" si="2"/>
        <v>68</v>
      </c>
      <c r="B134" s="388" t="s">
        <v>1671</v>
      </c>
      <c r="C134" s="387" t="s">
        <v>942</v>
      </c>
      <c r="D134" s="387"/>
      <c r="E134" s="387">
        <v>90</v>
      </c>
      <c r="F134" s="387"/>
      <c r="G134" s="387"/>
      <c r="H134" s="387"/>
      <c r="I134" s="387" t="s">
        <v>1659</v>
      </c>
      <c r="J134" s="387" t="s">
        <v>1651</v>
      </c>
    </row>
    <row r="135" spans="1:10" s="390" customFormat="1" ht="16.5" customHeight="1">
      <c r="A135" s="387">
        <f t="shared" si="2"/>
        <v>69</v>
      </c>
      <c r="B135" s="388" t="s">
        <v>1671</v>
      </c>
      <c r="C135" s="387" t="s">
        <v>944</v>
      </c>
      <c r="D135" s="387"/>
      <c r="E135" s="387">
        <v>90</v>
      </c>
      <c r="F135" s="387"/>
      <c r="G135" s="387"/>
      <c r="H135" s="387"/>
      <c r="I135" s="387" t="s">
        <v>1659</v>
      </c>
      <c r="J135" s="387" t="s">
        <v>1651</v>
      </c>
    </row>
    <row r="136" spans="1:10" s="390" customFormat="1" ht="16.5" customHeight="1">
      <c r="A136" s="387">
        <f t="shared" si="2"/>
        <v>70</v>
      </c>
      <c r="B136" s="388" t="s">
        <v>1671</v>
      </c>
      <c r="C136" s="387" t="s">
        <v>946</v>
      </c>
      <c r="D136" s="387"/>
      <c r="E136" s="387">
        <v>90</v>
      </c>
      <c r="F136" s="387"/>
      <c r="G136" s="387"/>
      <c r="H136" s="387"/>
      <c r="I136" s="387" t="s">
        <v>1659</v>
      </c>
      <c r="J136" s="387" t="s">
        <v>1651</v>
      </c>
    </row>
    <row r="137" spans="1:10" s="390" customFormat="1" ht="16.5" customHeight="1">
      <c r="A137" s="387">
        <f t="shared" si="2"/>
        <v>71</v>
      </c>
      <c r="B137" s="388" t="s">
        <v>1671</v>
      </c>
      <c r="C137" s="387" t="s">
        <v>948</v>
      </c>
      <c r="D137" s="387"/>
      <c r="E137" s="387">
        <v>90</v>
      </c>
      <c r="F137" s="387"/>
      <c r="G137" s="387"/>
      <c r="H137" s="387"/>
      <c r="I137" s="387" t="s">
        <v>1659</v>
      </c>
      <c r="J137" s="387" t="s">
        <v>1651</v>
      </c>
    </row>
    <row r="138" spans="1:10" s="390" customFormat="1" ht="16.5" customHeight="1">
      <c r="A138" s="387">
        <f t="shared" si="2"/>
        <v>72</v>
      </c>
      <c r="B138" s="388" t="s">
        <v>1671</v>
      </c>
      <c r="C138" s="387" t="s">
        <v>950</v>
      </c>
      <c r="D138" s="387"/>
      <c r="E138" s="387">
        <v>90</v>
      </c>
      <c r="F138" s="387"/>
      <c r="G138" s="387"/>
      <c r="H138" s="387"/>
      <c r="I138" s="387" t="s">
        <v>1659</v>
      </c>
      <c r="J138" s="387" t="s">
        <v>1651</v>
      </c>
    </row>
    <row r="139" spans="1:10" s="390" customFormat="1" ht="16.5" customHeight="1">
      <c r="A139" s="387">
        <f t="shared" si="2"/>
        <v>73</v>
      </c>
      <c r="B139" s="388" t="s">
        <v>1671</v>
      </c>
      <c r="C139" s="387" t="s">
        <v>952</v>
      </c>
      <c r="D139" s="387"/>
      <c r="E139" s="387">
        <v>90</v>
      </c>
      <c r="F139" s="387"/>
      <c r="G139" s="387"/>
      <c r="H139" s="387"/>
      <c r="I139" s="387" t="s">
        <v>1659</v>
      </c>
      <c r="J139" s="387" t="s">
        <v>1651</v>
      </c>
    </row>
    <row r="140" spans="1:10" s="390" customFormat="1" ht="16.5" customHeight="1">
      <c r="A140" s="387">
        <f t="shared" si="2"/>
        <v>74</v>
      </c>
      <c r="B140" s="388" t="s">
        <v>1671</v>
      </c>
      <c r="C140" s="387" t="s">
        <v>954</v>
      </c>
      <c r="D140" s="387"/>
      <c r="E140" s="387">
        <v>90</v>
      </c>
      <c r="F140" s="387"/>
      <c r="G140" s="387"/>
      <c r="H140" s="387"/>
      <c r="I140" s="387" t="s">
        <v>1659</v>
      </c>
      <c r="J140" s="387" t="s">
        <v>1651</v>
      </c>
    </row>
    <row r="141" spans="1:10" s="390" customFormat="1" ht="16.5" customHeight="1">
      <c r="A141" s="387">
        <f t="shared" si="2"/>
        <v>75</v>
      </c>
      <c r="B141" s="388" t="s">
        <v>1671</v>
      </c>
      <c r="C141" s="387" t="s">
        <v>956</v>
      </c>
      <c r="D141" s="387"/>
      <c r="E141" s="387">
        <v>90</v>
      </c>
      <c r="F141" s="387"/>
      <c r="G141" s="387"/>
      <c r="H141" s="387"/>
      <c r="I141" s="387" t="s">
        <v>1659</v>
      </c>
      <c r="J141" s="387" t="s">
        <v>1651</v>
      </c>
    </row>
    <row r="142" spans="1:10" s="390" customFormat="1" ht="16.5" customHeight="1">
      <c r="A142" s="387">
        <f t="shared" si="2"/>
        <v>76</v>
      </c>
      <c r="B142" s="388" t="s">
        <v>1671</v>
      </c>
      <c r="C142" s="387" t="s">
        <v>958</v>
      </c>
      <c r="D142" s="387"/>
      <c r="E142" s="387">
        <v>90</v>
      </c>
      <c r="F142" s="387"/>
      <c r="G142" s="387"/>
      <c r="H142" s="387"/>
      <c r="I142" s="387" t="s">
        <v>1659</v>
      </c>
      <c r="J142" s="387" t="s">
        <v>1651</v>
      </c>
    </row>
    <row r="143" spans="1:10" s="390" customFormat="1" ht="16.5" customHeight="1">
      <c r="A143" s="387">
        <f t="shared" si="2"/>
        <v>77</v>
      </c>
      <c r="B143" s="388" t="s">
        <v>1671</v>
      </c>
      <c r="C143" s="387" t="s">
        <v>960</v>
      </c>
      <c r="D143" s="387"/>
      <c r="E143" s="387">
        <v>90</v>
      </c>
      <c r="F143" s="387"/>
      <c r="G143" s="387"/>
      <c r="H143" s="387"/>
      <c r="I143" s="387" t="s">
        <v>1659</v>
      </c>
      <c r="J143" s="387" t="s">
        <v>1651</v>
      </c>
    </row>
    <row r="144" spans="1:10" s="390" customFormat="1" ht="16.5" customHeight="1">
      <c r="A144" s="387">
        <f t="shared" si="2"/>
        <v>78</v>
      </c>
      <c r="B144" s="388" t="s">
        <v>1671</v>
      </c>
      <c r="C144" s="387" t="s">
        <v>962</v>
      </c>
      <c r="D144" s="387"/>
      <c r="E144" s="387">
        <v>90</v>
      </c>
      <c r="F144" s="387"/>
      <c r="G144" s="387"/>
      <c r="H144" s="387"/>
      <c r="I144" s="387" t="s">
        <v>1659</v>
      </c>
      <c r="J144" s="387" t="s">
        <v>1651</v>
      </c>
    </row>
    <row r="145" spans="1:10" s="390" customFormat="1" ht="16.5" customHeight="1">
      <c r="A145" s="387">
        <f t="shared" si="2"/>
        <v>79</v>
      </c>
      <c r="B145" s="388" t="s">
        <v>1671</v>
      </c>
      <c r="C145" s="387" t="s">
        <v>964</v>
      </c>
      <c r="D145" s="387"/>
      <c r="E145" s="387">
        <v>90</v>
      </c>
      <c r="F145" s="387"/>
      <c r="G145" s="387"/>
      <c r="H145" s="387"/>
      <c r="I145" s="387" t="s">
        <v>1659</v>
      </c>
      <c r="J145" s="387" t="s">
        <v>1651</v>
      </c>
    </row>
    <row r="146" spans="1:10" s="390" customFormat="1" ht="16.5" customHeight="1">
      <c r="A146" s="387">
        <f t="shared" si="2"/>
        <v>80</v>
      </c>
      <c r="B146" s="388" t="s">
        <v>1671</v>
      </c>
      <c r="C146" s="387" t="s">
        <v>966</v>
      </c>
      <c r="D146" s="387"/>
      <c r="E146" s="387">
        <v>113.5</v>
      </c>
      <c r="F146" s="387"/>
      <c r="G146" s="387"/>
      <c r="H146" s="387"/>
      <c r="I146" s="387" t="s">
        <v>1659</v>
      </c>
      <c r="J146" s="387" t="s">
        <v>1651</v>
      </c>
    </row>
    <row r="147" spans="1:10" s="390" customFormat="1" ht="16.5" customHeight="1">
      <c r="A147" s="387">
        <f t="shared" si="2"/>
        <v>81</v>
      </c>
      <c r="B147" s="388" t="s">
        <v>1671</v>
      </c>
      <c r="C147" s="387" t="s">
        <v>968</v>
      </c>
      <c r="D147" s="387"/>
      <c r="E147" s="387">
        <v>113.5</v>
      </c>
      <c r="F147" s="387"/>
      <c r="G147" s="387"/>
      <c r="H147" s="387"/>
      <c r="I147" s="387" t="s">
        <v>1659</v>
      </c>
      <c r="J147" s="387" t="s">
        <v>1651</v>
      </c>
    </row>
    <row r="148" spans="1:10" s="390" customFormat="1" ht="16.5" customHeight="1">
      <c r="A148" s="387">
        <f t="shared" si="2"/>
        <v>82</v>
      </c>
      <c r="B148" s="388" t="s">
        <v>1671</v>
      </c>
      <c r="C148" s="387" t="s">
        <v>970</v>
      </c>
      <c r="D148" s="387"/>
      <c r="E148" s="387">
        <v>90</v>
      </c>
      <c r="F148" s="387"/>
      <c r="G148" s="387"/>
      <c r="H148" s="387"/>
      <c r="I148" s="387" t="s">
        <v>1659</v>
      </c>
      <c r="J148" s="387" t="s">
        <v>1651</v>
      </c>
    </row>
    <row r="149" spans="1:10" s="390" customFormat="1" ht="16.5" customHeight="1">
      <c r="A149" s="387">
        <f t="shared" si="2"/>
        <v>83</v>
      </c>
      <c r="B149" s="388" t="s">
        <v>1671</v>
      </c>
      <c r="C149" s="387" t="s">
        <v>972</v>
      </c>
      <c r="D149" s="387"/>
      <c r="E149" s="387">
        <v>90</v>
      </c>
      <c r="F149" s="387"/>
      <c r="G149" s="387"/>
      <c r="H149" s="387"/>
      <c r="I149" s="387" t="s">
        <v>1659</v>
      </c>
      <c r="J149" s="387" t="s">
        <v>1651</v>
      </c>
    </row>
    <row r="150" spans="1:10" s="390" customFormat="1" ht="16.5" customHeight="1">
      <c r="A150" s="387">
        <f t="shared" si="2"/>
        <v>84</v>
      </c>
      <c r="B150" s="388" t="s">
        <v>1671</v>
      </c>
      <c r="C150" s="387" t="s">
        <v>974</v>
      </c>
      <c r="D150" s="387"/>
      <c r="E150" s="387">
        <v>90</v>
      </c>
      <c r="F150" s="387"/>
      <c r="G150" s="387"/>
      <c r="H150" s="387"/>
      <c r="I150" s="387" t="s">
        <v>1659</v>
      </c>
      <c r="J150" s="387" t="s">
        <v>1651</v>
      </c>
    </row>
    <row r="151" spans="1:10" s="390" customFormat="1" ht="16.5" customHeight="1">
      <c r="A151" s="387">
        <f t="shared" si="2"/>
        <v>85</v>
      </c>
      <c r="B151" s="388" t="s">
        <v>1671</v>
      </c>
      <c r="C151" s="387" t="s">
        <v>976</v>
      </c>
      <c r="D151" s="387"/>
      <c r="E151" s="387">
        <v>90</v>
      </c>
      <c r="F151" s="387"/>
      <c r="G151" s="387"/>
      <c r="H151" s="387"/>
      <c r="I151" s="387" t="s">
        <v>1659</v>
      </c>
      <c r="J151" s="387" t="s">
        <v>1651</v>
      </c>
    </row>
    <row r="152" spans="1:10" s="390" customFormat="1" ht="16.5" customHeight="1">
      <c r="A152" s="387">
        <f t="shared" si="2"/>
        <v>86</v>
      </c>
      <c r="B152" s="388" t="s">
        <v>1671</v>
      </c>
      <c r="C152" s="387" t="s">
        <v>978</v>
      </c>
      <c r="D152" s="387"/>
      <c r="E152" s="387">
        <v>90</v>
      </c>
      <c r="F152" s="387"/>
      <c r="G152" s="387"/>
      <c r="H152" s="387"/>
      <c r="I152" s="387" t="s">
        <v>1659</v>
      </c>
      <c r="J152" s="387" t="s">
        <v>1651</v>
      </c>
    </row>
    <row r="153" spans="1:10" s="390" customFormat="1" ht="16.5" customHeight="1">
      <c r="A153" s="387">
        <f t="shared" si="2"/>
        <v>87</v>
      </c>
      <c r="B153" s="388" t="s">
        <v>1671</v>
      </c>
      <c r="C153" s="387" t="s">
        <v>980</v>
      </c>
      <c r="D153" s="387"/>
      <c r="E153" s="387">
        <v>90</v>
      </c>
      <c r="F153" s="387"/>
      <c r="G153" s="387"/>
      <c r="H153" s="387"/>
      <c r="I153" s="387" t="s">
        <v>1659</v>
      </c>
      <c r="J153" s="387" t="s">
        <v>1651</v>
      </c>
    </row>
    <row r="154" spans="1:10" s="390" customFormat="1" ht="16.5" customHeight="1">
      <c r="A154" s="387">
        <f t="shared" si="2"/>
        <v>88</v>
      </c>
      <c r="B154" s="388" t="s">
        <v>1671</v>
      </c>
      <c r="C154" s="387" t="s">
        <v>982</v>
      </c>
      <c r="D154" s="387"/>
      <c r="E154" s="387">
        <v>90</v>
      </c>
      <c r="F154" s="387"/>
      <c r="G154" s="387"/>
      <c r="H154" s="387"/>
      <c r="I154" s="387" t="s">
        <v>1659</v>
      </c>
      <c r="J154" s="387" t="s">
        <v>1651</v>
      </c>
    </row>
    <row r="155" spans="1:10" s="390" customFormat="1" ht="16.5" customHeight="1">
      <c r="A155" s="387">
        <f t="shared" si="2"/>
        <v>89</v>
      </c>
      <c r="B155" s="388" t="s">
        <v>1671</v>
      </c>
      <c r="C155" s="387" t="s">
        <v>984</v>
      </c>
      <c r="D155" s="387"/>
      <c r="E155" s="387">
        <v>90</v>
      </c>
      <c r="F155" s="387"/>
      <c r="G155" s="387"/>
      <c r="H155" s="387"/>
      <c r="I155" s="387" t="s">
        <v>1672</v>
      </c>
      <c r="J155" s="387" t="s">
        <v>1651</v>
      </c>
    </row>
    <row r="156" spans="1:10" s="390" customFormat="1" ht="16.5" customHeight="1">
      <c r="A156" s="387">
        <f t="shared" si="2"/>
        <v>90</v>
      </c>
      <c r="B156" s="388" t="s">
        <v>1671</v>
      </c>
      <c r="C156" s="387" t="s">
        <v>988</v>
      </c>
      <c r="D156" s="387"/>
      <c r="E156" s="387">
        <v>90</v>
      </c>
      <c r="F156" s="387"/>
      <c r="G156" s="387"/>
      <c r="H156" s="387"/>
      <c r="I156" s="387" t="s">
        <v>1659</v>
      </c>
      <c r="J156" s="387" t="s">
        <v>1651</v>
      </c>
    </row>
    <row r="157" spans="1:10" s="390" customFormat="1" ht="16.5" customHeight="1">
      <c r="A157" s="387">
        <f t="shared" si="2"/>
        <v>91</v>
      </c>
      <c r="B157" s="388" t="s">
        <v>1671</v>
      </c>
      <c r="C157" s="387" t="s">
        <v>990</v>
      </c>
      <c r="D157" s="387"/>
      <c r="E157" s="387">
        <v>90</v>
      </c>
      <c r="F157" s="387"/>
      <c r="G157" s="387"/>
      <c r="H157" s="387"/>
      <c r="I157" s="387" t="s">
        <v>1659</v>
      </c>
      <c r="J157" s="387" t="s">
        <v>1651</v>
      </c>
    </row>
    <row r="158" spans="1:10" s="390" customFormat="1" ht="16.5" customHeight="1">
      <c r="A158" s="387">
        <f t="shared" si="2"/>
        <v>92</v>
      </c>
      <c r="B158" s="388" t="s">
        <v>1671</v>
      </c>
      <c r="C158" s="387" t="s">
        <v>992</v>
      </c>
      <c r="D158" s="387"/>
      <c r="E158" s="387">
        <v>90</v>
      </c>
      <c r="F158" s="387"/>
      <c r="G158" s="387"/>
      <c r="H158" s="387"/>
      <c r="I158" s="387" t="s">
        <v>1659</v>
      </c>
      <c r="J158" s="387" t="s">
        <v>1651</v>
      </c>
    </row>
    <row r="159" spans="1:10" s="390" customFormat="1" ht="16.5" customHeight="1">
      <c r="A159" s="387">
        <f t="shared" si="2"/>
        <v>93</v>
      </c>
      <c r="B159" s="388" t="s">
        <v>1671</v>
      </c>
      <c r="C159" s="387" t="s">
        <v>994</v>
      </c>
      <c r="D159" s="387"/>
      <c r="E159" s="387">
        <v>90</v>
      </c>
      <c r="F159" s="387"/>
      <c r="G159" s="387"/>
      <c r="H159" s="387"/>
      <c r="I159" s="387" t="s">
        <v>1659</v>
      </c>
      <c r="J159" s="387" t="s">
        <v>1651</v>
      </c>
    </row>
    <row r="160" spans="1:10" s="390" customFormat="1" ht="16.5" customHeight="1">
      <c r="A160" s="387">
        <f t="shared" si="2"/>
        <v>94</v>
      </c>
      <c r="B160" s="388" t="s">
        <v>1671</v>
      </c>
      <c r="C160" s="387" t="s">
        <v>996</v>
      </c>
      <c r="D160" s="387"/>
      <c r="E160" s="387">
        <v>90</v>
      </c>
      <c r="F160" s="387"/>
      <c r="G160" s="387"/>
      <c r="H160" s="387"/>
      <c r="I160" s="387" t="s">
        <v>1659</v>
      </c>
      <c r="J160" s="387" t="s">
        <v>1651</v>
      </c>
    </row>
    <row r="161" spans="1:10" s="390" customFormat="1" ht="16.5" customHeight="1">
      <c r="A161" s="387">
        <f t="shared" si="2"/>
        <v>95</v>
      </c>
      <c r="B161" s="388" t="s">
        <v>1671</v>
      </c>
      <c r="C161" s="387" t="s">
        <v>998</v>
      </c>
      <c r="D161" s="387"/>
      <c r="E161" s="387">
        <v>90</v>
      </c>
      <c r="F161" s="387"/>
      <c r="G161" s="387"/>
      <c r="H161" s="387"/>
      <c r="I161" s="387" t="s">
        <v>1659</v>
      </c>
      <c r="J161" s="387" t="s">
        <v>1651</v>
      </c>
    </row>
    <row r="162" spans="1:10" s="390" customFormat="1" ht="16.5" customHeight="1">
      <c r="A162" s="387">
        <f t="shared" si="2"/>
        <v>96</v>
      </c>
      <c r="B162" s="388" t="s">
        <v>1671</v>
      </c>
      <c r="C162" s="387" t="s">
        <v>1000</v>
      </c>
      <c r="D162" s="387"/>
      <c r="E162" s="387">
        <v>113.5</v>
      </c>
      <c r="F162" s="387"/>
      <c r="G162" s="387"/>
      <c r="H162" s="387"/>
      <c r="I162" s="387" t="s">
        <v>1659</v>
      </c>
      <c r="J162" s="387" t="s">
        <v>1651</v>
      </c>
    </row>
    <row r="163" spans="1:10" s="390" customFormat="1" ht="16.5" customHeight="1">
      <c r="A163" s="387">
        <f t="shared" si="2"/>
        <v>97</v>
      </c>
      <c r="B163" s="388" t="s">
        <v>1671</v>
      </c>
      <c r="C163" s="387" t="s">
        <v>1002</v>
      </c>
      <c r="D163" s="387"/>
      <c r="E163" s="387">
        <v>126.3</v>
      </c>
      <c r="F163" s="387"/>
      <c r="G163" s="387"/>
      <c r="H163" s="387"/>
      <c r="I163" s="387" t="s">
        <v>1659</v>
      </c>
      <c r="J163" s="387" t="s">
        <v>1651</v>
      </c>
    </row>
    <row r="164" spans="1:10" s="390" customFormat="1" ht="16.5" customHeight="1">
      <c r="A164" s="387">
        <f t="shared" si="2"/>
        <v>98</v>
      </c>
      <c r="B164" s="388" t="s">
        <v>1671</v>
      </c>
      <c r="C164" s="387" t="s">
        <v>1004</v>
      </c>
      <c r="D164" s="387"/>
      <c r="E164" s="387">
        <v>90</v>
      </c>
      <c r="F164" s="387"/>
      <c r="G164" s="387"/>
      <c r="H164" s="387"/>
      <c r="I164" s="387" t="s">
        <v>1659</v>
      </c>
      <c r="J164" s="387" t="s">
        <v>1651</v>
      </c>
    </row>
    <row r="165" spans="1:10" s="390" customFormat="1" ht="16.5" customHeight="1">
      <c r="A165" s="387">
        <f t="shared" si="2"/>
        <v>99</v>
      </c>
      <c r="B165" s="388" t="s">
        <v>1671</v>
      </c>
      <c r="C165" s="387" t="s">
        <v>1006</v>
      </c>
      <c r="D165" s="387"/>
      <c r="E165" s="387">
        <v>90</v>
      </c>
      <c r="F165" s="387"/>
      <c r="G165" s="387"/>
      <c r="H165" s="387"/>
      <c r="I165" s="387" t="s">
        <v>1659</v>
      </c>
      <c r="J165" s="387" t="s">
        <v>1651</v>
      </c>
    </row>
    <row r="166" spans="1:10" s="390" customFormat="1" ht="16.5" customHeight="1">
      <c r="A166" s="387">
        <f t="shared" si="2"/>
        <v>100</v>
      </c>
      <c r="B166" s="388" t="s">
        <v>1671</v>
      </c>
      <c r="C166" s="387" t="s">
        <v>1008</v>
      </c>
      <c r="D166" s="387"/>
      <c r="E166" s="387">
        <v>90</v>
      </c>
      <c r="F166" s="387"/>
      <c r="G166" s="387"/>
      <c r="H166" s="387"/>
      <c r="I166" s="387" t="s">
        <v>1659</v>
      </c>
      <c r="J166" s="387" t="s">
        <v>1651</v>
      </c>
    </row>
    <row r="167" spans="1:10" s="390" customFormat="1" ht="16.5" customHeight="1">
      <c r="A167" s="387">
        <f t="shared" si="2"/>
        <v>101</v>
      </c>
      <c r="B167" s="388" t="s">
        <v>1671</v>
      </c>
      <c r="C167" s="387" t="s">
        <v>1010</v>
      </c>
      <c r="D167" s="387"/>
      <c r="E167" s="387">
        <v>90</v>
      </c>
      <c r="F167" s="387"/>
      <c r="G167" s="387"/>
      <c r="H167" s="387"/>
      <c r="I167" s="387" t="s">
        <v>1659</v>
      </c>
      <c r="J167" s="387" t="s">
        <v>1651</v>
      </c>
    </row>
    <row r="168" spans="1:10" s="390" customFormat="1" ht="16.5" customHeight="1">
      <c r="A168" s="387">
        <f t="shared" si="2"/>
        <v>102</v>
      </c>
      <c r="B168" s="388" t="s">
        <v>1671</v>
      </c>
      <c r="C168" s="387" t="s">
        <v>1012</v>
      </c>
      <c r="D168" s="387"/>
      <c r="E168" s="387">
        <v>90</v>
      </c>
      <c r="F168" s="387"/>
      <c r="G168" s="387"/>
      <c r="H168" s="387"/>
      <c r="I168" s="387" t="s">
        <v>1659</v>
      </c>
      <c r="J168" s="387" t="s">
        <v>1651</v>
      </c>
    </row>
    <row r="169" spans="1:10" s="390" customFormat="1" ht="16.5" customHeight="1">
      <c r="A169" s="387">
        <f t="shared" si="2"/>
        <v>103</v>
      </c>
      <c r="B169" s="388" t="s">
        <v>1671</v>
      </c>
      <c r="C169" s="387" t="s">
        <v>1014</v>
      </c>
      <c r="D169" s="387"/>
      <c r="E169" s="387">
        <v>90</v>
      </c>
      <c r="F169" s="387"/>
      <c r="G169" s="387"/>
      <c r="H169" s="387"/>
      <c r="I169" s="387" t="s">
        <v>1659</v>
      </c>
      <c r="J169" s="387" t="s">
        <v>1651</v>
      </c>
    </row>
    <row r="170" spans="1:10" s="390" customFormat="1" ht="16.5" customHeight="1">
      <c r="A170" s="387">
        <f t="shared" si="2"/>
        <v>104</v>
      </c>
      <c r="B170" s="388" t="s">
        <v>1671</v>
      </c>
      <c r="C170" s="387" t="s">
        <v>1016</v>
      </c>
      <c r="D170" s="387"/>
      <c r="E170" s="387">
        <v>90</v>
      </c>
      <c r="F170" s="387"/>
      <c r="G170" s="387"/>
      <c r="H170" s="387"/>
      <c r="I170" s="387" t="s">
        <v>1659</v>
      </c>
      <c r="J170" s="387" t="s">
        <v>1651</v>
      </c>
    </row>
    <row r="171" spans="1:10" s="390" customFormat="1" ht="16.5" customHeight="1">
      <c r="A171" s="387">
        <f t="shared" si="2"/>
        <v>105</v>
      </c>
      <c r="B171" s="388" t="s">
        <v>1671</v>
      </c>
      <c r="C171" s="387" t="s">
        <v>1018</v>
      </c>
      <c r="D171" s="387"/>
      <c r="E171" s="387">
        <v>90</v>
      </c>
      <c r="F171" s="387"/>
      <c r="G171" s="387"/>
      <c r="H171" s="387"/>
      <c r="I171" s="387" t="s">
        <v>1659</v>
      </c>
      <c r="J171" s="387" t="s">
        <v>1651</v>
      </c>
    </row>
    <row r="172" spans="1:10" s="390" customFormat="1" ht="16.5" customHeight="1">
      <c r="A172" s="387">
        <f t="shared" si="2"/>
        <v>106</v>
      </c>
      <c r="B172" s="388" t="s">
        <v>1671</v>
      </c>
      <c r="C172" s="387" t="s">
        <v>1020</v>
      </c>
      <c r="D172" s="387"/>
      <c r="E172" s="387">
        <v>90</v>
      </c>
      <c r="F172" s="387"/>
      <c r="G172" s="387"/>
      <c r="H172" s="387"/>
      <c r="I172" s="387" t="s">
        <v>1659</v>
      </c>
      <c r="J172" s="387" t="s">
        <v>1651</v>
      </c>
    </row>
    <row r="173" spans="1:10" s="390" customFormat="1" ht="16.5" customHeight="1">
      <c r="A173" s="387">
        <f t="shared" si="2"/>
        <v>107</v>
      </c>
      <c r="B173" s="388" t="s">
        <v>1671</v>
      </c>
      <c r="C173" s="387" t="s">
        <v>1022</v>
      </c>
      <c r="D173" s="387"/>
      <c r="E173" s="387">
        <v>90</v>
      </c>
      <c r="F173" s="387"/>
      <c r="G173" s="387"/>
      <c r="H173" s="387"/>
      <c r="I173" s="387" t="s">
        <v>1659</v>
      </c>
      <c r="J173" s="387" t="s">
        <v>1651</v>
      </c>
    </row>
    <row r="174" spans="1:10" s="390" customFormat="1" ht="16.5" customHeight="1">
      <c r="A174" s="387">
        <f t="shared" si="2"/>
        <v>108</v>
      </c>
      <c r="B174" s="388" t="s">
        <v>1671</v>
      </c>
      <c r="C174" s="387" t="s">
        <v>1024</v>
      </c>
      <c r="D174" s="387"/>
      <c r="E174" s="387">
        <v>90</v>
      </c>
      <c r="F174" s="387"/>
      <c r="G174" s="387"/>
      <c r="H174" s="387"/>
      <c r="I174" s="387" t="s">
        <v>1659</v>
      </c>
      <c r="J174" s="387" t="s">
        <v>1651</v>
      </c>
    </row>
    <row r="175" spans="1:10" s="390" customFormat="1" ht="16.5" customHeight="1">
      <c r="A175" s="387">
        <f t="shared" si="2"/>
        <v>109</v>
      </c>
      <c r="B175" s="388" t="s">
        <v>1671</v>
      </c>
      <c r="C175" s="387" t="s">
        <v>1026</v>
      </c>
      <c r="D175" s="387"/>
      <c r="E175" s="387">
        <v>90</v>
      </c>
      <c r="F175" s="387"/>
      <c r="G175" s="387"/>
      <c r="H175" s="387"/>
      <c r="I175" s="387" t="s">
        <v>1659</v>
      </c>
      <c r="J175" s="387" t="s">
        <v>1651</v>
      </c>
    </row>
    <row r="176" spans="1:10" s="390" customFormat="1" ht="16.5" customHeight="1">
      <c r="A176" s="387">
        <f t="shared" si="2"/>
        <v>110</v>
      </c>
      <c r="B176" s="388" t="s">
        <v>1671</v>
      </c>
      <c r="C176" s="387" t="s">
        <v>1028</v>
      </c>
      <c r="D176" s="387"/>
      <c r="E176" s="387">
        <v>90</v>
      </c>
      <c r="F176" s="387"/>
      <c r="G176" s="387"/>
      <c r="H176" s="387"/>
      <c r="I176" s="387" t="s">
        <v>1659</v>
      </c>
      <c r="J176" s="387" t="s">
        <v>1651</v>
      </c>
    </row>
    <row r="177" spans="1:10" s="390" customFormat="1" ht="16.5" customHeight="1">
      <c r="A177" s="387">
        <f t="shared" si="2"/>
        <v>111</v>
      </c>
      <c r="B177" s="388" t="s">
        <v>1671</v>
      </c>
      <c r="C177" s="387" t="s">
        <v>1030</v>
      </c>
      <c r="D177" s="387"/>
      <c r="E177" s="387">
        <v>90</v>
      </c>
      <c r="F177" s="387"/>
      <c r="G177" s="387"/>
      <c r="H177" s="387"/>
      <c r="I177" s="387" t="s">
        <v>1659</v>
      </c>
      <c r="J177" s="387" t="s">
        <v>1651</v>
      </c>
    </row>
    <row r="178" spans="1:10" s="390" customFormat="1" ht="16.5" customHeight="1">
      <c r="A178" s="387">
        <f t="shared" si="2"/>
        <v>112</v>
      </c>
      <c r="B178" s="388" t="s">
        <v>1671</v>
      </c>
      <c r="C178" s="387" t="s">
        <v>1032</v>
      </c>
      <c r="D178" s="387"/>
      <c r="E178" s="387">
        <v>90</v>
      </c>
      <c r="F178" s="387"/>
      <c r="G178" s="387"/>
      <c r="H178" s="387"/>
      <c r="I178" s="387" t="s">
        <v>1659</v>
      </c>
      <c r="J178" s="387" t="s">
        <v>1651</v>
      </c>
    </row>
    <row r="179" spans="1:10" s="390" customFormat="1" ht="16.5" customHeight="1">
      <c r="A179" s="387">
        <f t="shared" si="2"/>
        <v>113</v>
      </c>
      <c r="B179" s="388" t="s">
        <v>1671</v>
      </c>
      <c r="C179" s="387" t="s">
        <v>1034</v>
      </c>
      <c r="D179" s="387"/>
      <c r="E179" s="387">
        <v>90</v>
      </c>
      <c r="F179" s="387"/>
      <c r="G179" s="387"/>
      <c r="H179" s="387"/>
      <c r="I179" s="387" t="s">
        <v>1659</v>
      </c>
      <c r="J179" s="387" t="s">
        <v>1651</v>
      </c>
    </row>
    <row r="180" spans="1:10" s="390" customFormat="1" ht="16.5" customHeight="1">
      <c r="A180" s="387">
        <f t="shared" si="2"/>
        <v>114</v>
      </c>
      <c r="B180" s="388" t="s">
        <v>1671</v>
      </c>
      <c r="C180" s="387" t="s">
        <v>1036</v>
      </c>
      <c r="D180" s="387"/>
      <c r="E180" s="387">
        <v>114.2</v>
      </c>
      <c r="F180" s="387"/>
      <c r="G180" s="387"/>
      <c r="H180" s="387"/>
      <c r="I180" s="387" t="s">
        <v>1659</v>
      </c>
      <c r="J180" s="387" t="s">
        <v>1651</v>
      </c>
    </row>
    <row r="181" spans="1:10" s="390" customFormat="1" ht="16.5" customHeight="1">
      <c r="A181" s="387">
        <f t="shared" si="2"/>
        <v>115</v>
      </c>
      <c r="B181" s="388" t="s">
        <v>1671</v>
      </c>
      <c r="C181" s="387" t="s">
        <v>1038</v>
      </c>
      <c r="D181" s="387"/>
      <c r="E181" s="387">
        <v>123.9</v>
      </c>
      <c r="F181" s="387"/>
      <c r="G181" s="387"/>
      <c r="H181" s="387"/>
      <c r="I181" s="387" t="s">
        <v>1659</v>
      </c>
      <c r="J181" s="387" t="s">
        <v>1651</v>
      </c>
    </row>
    <row r="182" spans="1:10" s="390" customFormat="1" ht="16.5" customHeight="1">
      <c r="A182" s="387">
        <f t="shared" si="2"/>
        <v>116</v>
      </c>
      <c r="B182" s="388" t="s">
        <v>1671</v>
      </c>
      <c r="C182" s="387" t="s">
        <v>1040</v>
      </c>
      <c r="D182" s="387"/>
      <c r="E182" s="387">
        <v>90</v>
      </c>
      <c r="F182" s="387"/>
      <c r="G182" s="387"/>
      <c r="H182" s="387"/>
      <c r="I182" s="387" t="s">
        <v>1659</v>
      </c>
      <c r="J182" s="387" t="s">
        <v>1651</v>
      </c>
    </row>
    <row r="183" spans="1:10" s="390" customFormat="1" ht="16.5" customHeight="1">
      <c r="A183" s="387">
        <f t="shared" si="2"/>
        <v>117</v>
      </c>
      <c r="B183" s="388" t="s">
        <v>1671</v>
      </c>
      <c r="C183" s="387" t="s">
        <v>1042</v>
      </c>
      <c r="D183" s="387"/>
      <c r="E183" s="387">
        <v>90</v>
      </c>
      <c r="F183" s="387"/>
      <c r="G183" s="387"/>
      <c r="H183" s="387"/>
      <c r="I183" s="387" t="s">
        <v>1659</v>
      </c>
      <c r="J183" s="387" t="s">
        <v>1651</v>
      </c>
    </row>
    <row r="184" spans="1:10" s="390" customFormat="1" ht="16.5" customHeight="1">
      <c r="A184" s="387">
        <f t="shared" si="2"/>
        <v>118</v>
      </c>
      <c r="B184" s="388" t="s">
        <v>1671</v>
      </c>
      <c r="C184" s="387" t="s">
        <v>1044</v>
      </c>
      <c r="D184" s="387"/>
      <c r="E184" s="387">
        <v>90</v>
      </c>
      <c r="F184" s="387"/>
      <c r="G184" s="387"/>
      <c r="H184" s="387"/>
      <c r="I184" s="387" t="s">
        <v>1659</v>
      </c>
      <c r="J184" s="387" t="s">
        <v>1651</v>
      </c>
    </row>
    <row r="185" spans="1:10" s="390" customFormat="1" ht="16.5" customHeight="1">
      <c r="A185" s="387">
        <f t="shared" si="2"/>
        <v>119</v>
      </c>
      <c r="B185" s="388" t="s">
        <v>1671</v>
      </c>
      <c r="C185" s="387" t="s">
        <v>1046</v>
      </c>
      <c r="D185" s="387"/>
      <c r="E185" s="387">
        <v>90</v>
      </c>
      <c r="F185" s="387"/>
      <c r="G185" s="387"/>
      <c r="H185" s="387"/>
      <c r="I185" s="387" t="s">
        <v>1659</v>
      </c>
      <c r="J185" s="387" t="s">
        <v>1651</v>
      </c>
    </row>
    <row r="186" spans="1:10" s="390" customFormat="1" ht="16.5" customHeight="1">
      <c r="A186" s="387">
        <f t="shared" si="2"/>
        <v>120</v>
      </c>
      <c r="B186" s="388" t="s">
        <v>1671</v>
      </c>
      <c r="C186" s="387" t="s">
        <v>1048</v>
      </c>
      <c r="D186" s="387"/>
      <c r="E186" s="387">
        <v>90</v>
      </c>
      <c r="F186" s="387"/>
      <c r="G186" s="387"/>
      <c r="H186" s="387"/>
      <c r="I186" s="387" t="s">
        <v>1659</v>
      </c>
      <c r="J186" s="387" t="s">
        <v>1651</v>
      </c>
    </row>
    <row r="187" spans="1:10" s="390" customFormat="1" ht="16.5" customHeight="1">
      <c r="A187" s="387">
        <f t="shared" si="2"/>
        <v>121</v>
      </c>
      <c r="B187" s="388" t="s">
        <v>1671</v>
      </c>
      <c r="C187" s="387" t="s">
        <v>1050</v>
      </c>
      <c r="D187" s="387"/>
      <c r="E187" s="387">
        <v>90</v>
      </c>
      <c r="F187" s="387"/>
      <c r="G187" s="387"/>
      <c r="H187" s="387"/>
      <c r="I187" s="387" t="s">
        <v>1659</v>
      </c>
      <c r="J187" s="387" t="s">
        <v>1651</v>
      </c>
    </row>
    <row r="188" spans="1:10" s="390" customFormat="1" ht="16.5" customHeight="1">
      <c r="A188" s="387">
        <f t="shared" si="2"/>
        <v>122</v>
      </c>
      <c r="B188" s="388" t="s">
        <v>1671</v>
      </c>
      <c r="C188" s="387" t="s">
        <v>1052</v>
      </c>
      <c r="D188" s="387"/>
      <c r="E188" s="387">
        <v>90</v>
      </c>
      <c r="F188" s="387"/>
      <c r="G188" s="387"/>
      <c r="H188" s="387"/>
      <c r="I188" s="387" t="s">
        <v>1659</v>
      </c>
      <c r="J188" s="387" t="s">
        <v>1651</v>
      </c>
    </row>
    <row r="189" spans="1:10" s="390" customFormat="1" ht="16.5" customHeight="1">
      <c r="A189" s="387">
        <f t="shared" si="2"/>
        <v>123</v>
      </c>
      <c r="B189" s="388" t="s">
        <v>1671</v>
      </c>
      <c r="C189" s="387" t="s">
        <v>1054</v>
      </c>
      <c r="D189" s="387"/>
      <c r="E189" s="387">
        <v>90</v>
      </c>
      <c r="F189" s="387"/>
      <c r="G189" s="387"/>
      <c r="H189" s="387"/>
      <c r="I189" s="387" t="s">
        <v>1659</v>
      </c>
      <c r="J189" s="387" t="s">
        <v>1651</v>
      </c>
    </row>
    <row r="190" spans="1:10" s="390" customFormat="1" ht="16.5" customHeight="1">
      <c r="A190" s="387">
        <f t="shared" si="2"/>
        <v>124</v>
      </c>
      <c r="B190" s="388" t="s">
        <v>1671</v>
      </c>
      <c r="C190" s="387" t="s">
        <v>1056</v>
      </c>
      <c r="D190" s="387"/>
      <c r="E190" s="387">
        <v>90</v>
      </c>
      <c r="F190" s="387"/>
      <c r="G190" s="387"/>
      <c r="H190" s="387"/>
      <c r="I190" s="387" t="s">
        <v>1659</v>
      </c>
      <c r="J190" s="387" t="s">
        <v>1651</v>
      </c>
    </row>
    <row r="191" spans="1:10" s="390" customFormat="1" ht="16.5" customHeight="1">
      <c r="A191" s="387">
        <f t="shared" si="2"/>
        <v>125</v>
      </c>
      <c r="B191" s="388" t="s">
        <v>1671</v>
      </c>
      <c r="C191" s="387" t="s">
        <v>1058</v>
      </c>
      <c r="D191" s="387"/>
      <c r="E191" s="387">
        <v>90</v>
      </c>
      <c r="F191" s="387"/>
      <c r="G191" s="387"/>
      <c r="H191" s="387"/>
      <c r="I191" s="387" t="s">
        <v>1659</v>
      </c>
      <c r="J191" s="387" t="s">
        <v>1651</v>
      </c>
    </row>
    <row r="192" spans="1:10" s="390" customFormat="1" ht="16.5" customHeight="1">
      <c r="A192" s="387">
        <f t="shared" si="2"/>
        <v>126</v>
      </c>
      <c r="B192" s="388" t="s">
        <v>1671</v>
      </c>
      <c r="C192" s="387" t="s">
        <v>1060</v>
      </c>
      <c r="D192" s="387"/>
      <c r="E192" s="387">
        <v>90</v>
      </c>
      <c r="F192" s="387"/>
      <c r="G192" s="387"/>
      <c r="H192" s="387"/>
      <c r="I192" s="387" t="s">
        <v>1659</v>
      </c>
      <c r="J192" s="387" t="s">
        <v>1651</v>
      </c>
    </row>
    <row r="193" spans="1:14" s="390" customFormat="1" ht="16.5" customHeight="1">
      <c r="A193" s="387">
        <f t="shared" si="2"/>
        <v>127</v>
      </c>
      <c r="B193" s="388" t="s">
        <v>1671</v>
      </c>
      <c r="C193" s="387" t="s">
        <v>1062</v>
      </c>
      <c r="D193" s="387"/>
      <c r="E193" s="387">
        <v>90</v>
      </c>
      <c r="F193" s="387"/>
      <c r="G193" s="387"/>
      <c r="H193" s="387"/>
      <c r="I193" s="387" t="s">
        <v>1659</v>
      </c>
      <c r="J193" s="387" t="s">
        <v>1651</v>
      </c>
    </row>
    <row r="194" spans="1:14" s="390" customFormat="1" ht="16.5" customHeight="1">
      <c r="A194" s="387">
        <f t="shared" si="2"/>
        <v>128</v>
      </c>
      <c r="B194" s="388" t="s">
        <v>1671</v>
      </c>
      <c r="C194" s="387" t="s">
        <v>1064</v>
      </c>
      <c r="D194" s="387"/>
      <c r="E194" s="387">
        <v>90</v>
      </c>
      <c r="F194" s="387"/>
      <c r="G194" s="387"/>
      <c r="H194" s="387"/>
      <c r="I194" s="387" t="s">
        <v>1659</v>
      </c>
      <c r="J194" s="387" t="s">
        <v>1651</v>
      </c>
    </row>
    <row r="195" spans="1:14" s="390" customFormat="1" ht="16.5" customHeight="1">
      <c r="A195" s="387">
        <f t="shared" si="2"/>
        <v>129</v>
      </c>
      <c r="B195" s="388" t="s">
        <v>1671</v>
      </c>
      <c r="C195" s="387" t="s">
        <v>1066</v>
      </c>
      <c r="D195" s="387"/>
      <c r="E195" s="387">
        <v>90</v>
      </c>
      <c r="F195" s="387"/>
      <c r="G195" s="387"/>
      <c r="H195" s="387"/>
      <c r="I195" s="387" t="s">
        <v>1659</v>
      </c>
      <c r="J195" s="387" t="s">
        <v>1651</v>
      </c>
    </row>
    <row r="196" spans="1:14" s="390" customFormat="1" ht="16.5" customHeight="1">
      <c r="A196" s="387">
        <f>A195+1</f>
        <v>130</v>
      </c>
      <c r="B196" s="388" t="s">
        <v>1671</v>
      </c>
      <c r="C196" s="387" t="s">
        <v>1068</v>
      </c>
      <c r="D196" s="387"/>
      <c r="E196" s="387">
        <v>90</v>
      </c>
      <c r="F196" s="387"/>
      <c r="G196" s="387"/>
      <c r="H196" s="387"/>
      <c r="I196" s="387" t="s">
        <v>1659</v>
      </c>
      <c r="J196" s="387" t="s">
        <v>1651</v>
      </c>
    </row>
    <row r="197" spans="1:14" s="390" customFormat="1" ht="16.5" customHeight="1">
      <c r="A197" s="387">
        <f>A196+1</f>
        <v>131</v>
      </c>
      <c r="B197" s="388" t="s">
        <v>1671</v>
      </c>
      <c r="C197" s="387" t="s">
        <v>1070</v>
      </c>
      <c r="D197" s="387"/>
      <c r="E197" s="387">
        <v>90</v>
      </c>
      <c r="F197" s="387"/>
      <c r="G197" s="387"/>
      <c r="H197" s="387"/>
      <c r="I197" s="387" t="s">
        <v>1659</v>
      </c>
      <c r="J197" s="387" t="s">
        <v>1651</v>
      </c>
    </row>
    <row r="198" spans="1:14" s="390" customFormat="1" ht="16.5" customHeight="1">
      <c r="A198" s="387">
        <f>A197+1</f>
        <v>132</v>
      </c>
      <c r="B198" s="388" t="s">
        <v>1671</v>
      </c>
      <c r="C198" s="387" t="s">
        <v>1072</v>
      </c>
      <c r="D198" s="387"/>
      <c r="E198" s="387">
        <v>90</v>
      </c>
      <c r="F198" s="387"/>
      <c r="G198" s="387"/>
      <c r="H198" s="387"/>
      <c r="I198" s="387" t="s">
        <v>1659</v>
      </c>
      <c r="J198" s="387" t="s">
        <v>1651</v>
      </c>
    </row>
    <row r="199" spans="1:14" s="390" customFormat="1" ht="16.5" customHeight="1">
      <c r="A199" s="387">
        <f>A198+1</f>
        <v>133</v>
      </c>
      <c r="B199" s="388" t="s">
        <v>1671</v>
      </c>
      <c r="C199" s="387" t="s">
        <v>1074</v>
      </c>
      <c r="D199" s="387"/>
      <c r="E199" s="387">
        <v>90</v>
      </c>
      <c r="F199" s="387"/>
      <c r="G199" s="387"/>
      <c r="H199" s="387"/>
      <c r="I199" s="387" t="s">
        <v>1659</v>
      </c>
      <c r="J199" s="387" t="s">
        <v>1651</v>
      </c>
      <c r="K199" s="98"/>
      <c r="L199" s="98"/>
      <c r="M199" s="98"/>
      <c r="N199" s="98"/>
    </row>
    <row r="200" spans="1:14" s="390" customFormat="1" ht="16.5" customHeight="1">
      <c r="A200" s="387">
        <f>A199+1</f>
        <v>134</v>
      </c>
      <c r="B200" s="388" t="s">
        <v>1671</v>
      </c>
      <c r="C200" s="387" t="s">
        <v>1076</v>
      </c>
      <c r="D200" s="387"/>
      <c r="E200" s="387">
        <v>94.22</v>
      </c>
      <c r="F200" s="387"/>
      <c r="G200" s="387"/>
      <c r="H200" s="387"/>
      <c r="I200" s="387" t="s">
        <v>1673</v>
      </c>
      <c r="J200" s="387" t="s">
        <v>1651</v>
      </c>
      <c r="K200" s="391"/>
      <c r="L200" s="391"/>
      <c r="M200" s="391"/>
      <c r="N200" s="391"/>
    </row>
    <row r="201" spans="1:14" s="98" customFormat="1" ht="31.5">
      <c r="A201" s="385" t="s">
        <v>1591</v>
      </c>
      <c r="B201" s="386" t="s">
        <v>1674</v>
      </c>
      <c r="C201" s="385">
        <v>7</v>
      </c>
      <c r="D201" s="385"/>
      <c r="E201" s="385"/>
      <c r="F201" s="385"/>
      <c r="G201" s="385"/>
      <c r="H201" s="385"/>
      <c r="I201" s="385"/>
      <c r="J201" s="385"/>
      <c r="K201" s="391"/>
      <c r="L201" s="391"/>
      <c r="M201" s="391"/>
      <c r="N201" s="391"/>
    </row>
    <row r="202" spans="1:14" s="391" customFormat="1" ht="348.75" customHeight="1">
      <c r="A202" s="387" t="s">
        <v>1675</v>
      </c>
      <c r="B202" s="388" t="s">
        <v>1676</v>
      </c>
      <c r="C202" s="387" t="s">
        <v>1677</v>
      </c>
      <c r="D202" s="387"/>
      <c r="E202" s="387" t="s">
        <v>1678</v>
      </c>
      <c r="F202" s="387"/>
      <c r="G202" s="387"/>
      <c r="H202" s="387"/>
      <c r="I202" s="387" t="s">
        <v>1679</v>
      </c>
      <c r="J202" s="387" t="s">
        <v>28</v>
      </c>
      <c r="K202" s="390"/>
      <c r="L202" s="390"/>
      <c r="M202" s="390"/>
      <c r="N202" s="390"/>
    </row>
    <row r="203" spans="1:14" s="391" customFormat="1" ht="117.75" customHeight="1">
      <c r="A203" s="387" t="s">
        <v>1680</v>
      </c>
      <c r="B203" s="388" t="s">
        <v>1681</v>
      </c>
      <c r="C203" s="387" t="s">
        <v>1682</v>
      </c>
      <c r="D203" s="387"/>
      <c r="E203" s="387" t="s">
        <v>1683</v>
      </c>
      <c r="F203" s="450"/>
      <c r="G203" s="387"/>
      <c r="H203" s="387"/>
      <c r="I203" s="387" t="s">
        <v>1684</v>
      </c>
      <c r="J203" s="387" t="s">
        <v>28</v>
      </c>
      <c r="K203" s="98"/>
      <c r="L203" s="98"/>
      <c r="M203" s="98"/>
      <c r="N203" s="98"/>
    </row>
    <row r="204" spans="1:14" s="390" customFormat="1" ht="54.75" customHeight="1">
      <c r="A204" s="387"/>
      <c r="B204" s="388"/>
      <c r="C204" s="387" t="s">
        <v>1685</v>
      </c>
      <c r="D204" s="387"/>
      <c r="E204" s="387">
        <v>787.4</v>
      </c>
      <c r="F204" s="387"/>
      <c r="G204" s="387"/>
      <c r="H204" s="387"/>
      <c r="I204" s="387"/>
      <c r="J204" s="387"/>
    </row>
    <row r="205" spans="1:14" s="98" customFormat="1" ht="20.25" customHeight="1">
      <c r="A205" s="385" t="s">
        <v>1592</v>
      </c>
      <c r="B205" s="386" t="s">
        <v>1686</v>
      </c>
      <c r="C205" s="385">
        <v>2</v>
      </c>
      <c r="D205" s="385"/>
      <c r="E205" s="385"/>
      <c r="F205" s="385"/>
      <c r="G205" s="385"/>
      <c r="H205" s="385"/>
      <c r="I205" s="385"/>
      <c r="J205" s="385"/>
      <c r="K205" s="390"/>
      <c r="L205" s="390"/>
      <c r="M205" s="390"/>
      <c r="N205" s="390"/>
    </row>
    <row r="206" spans="1:14" s="390" customFormat="1" ht="23.25" customHeight="1">
      <c r="A206" s="387">
        <v>1</v>
      </c>
      <c r="B206" s="388" t="s">
        <v>1687</v>
      </c>
      <c r="C206" s="387" t="s">
        <v>1688</v>
      </c>
      <c r="D206" s="387"/>
      <c r="E206" s="387">
        <v>240</v>
      </c>
      <c r="F206" s="387"/>
      <c r="G206" s="387"/>
      <c r="H206" s="387"/>
      <c r="I206" s="387"/>
      <c r="J206" s="387"/>
      <c r="K206" s="377"/>
      <c r="L206" s="377"/>
      <c r="M206" s="377"/>
      <c r="N206" s="377"/>
    </row>
    <row r="207" spans="1:14" s="390" customFormat="1" ht="23.25" customHeight="1">
      <c r="A207" s="387">
        <f>A206+1</f>
        <v>2</v>
      </c>
      <c r="B207" s="388" t="s">
        <v>1687</v>
      </c>
      <c r="C207" s="387" t="s">
        <v>1689</v>
      </c>
      <c r="D207" s="387"/>
      <c r="E207" s="387">
        <v>162</v>
      </c>
      <c r="F207" s="387"/>
      <c r="G207" s="387"/>
      <c r="H207" s="387"/>
      <c r="I207" s="387"/>
      <c r="J207" s="387"/>
      <c r="K207" s="377"/>
      <c r="L207" s="377"/>
      <c r="M207" s="377"/>
      <c r="N207" s="377"/>
    </row>
    <row r="208" spans="1:14" ht="15.75">
      <c r="A208" s="377"/>
      <c r="B208" s="392"/>
      <c r="C208" s="393"/>
      <c r="D208" s="393"/>
      <c r="E208" s="393"/>
      <c r="F208" s="393"/>
      <c r="G208" s="393"/>
      <c r="H208" s="393"/>
      <c r="I208" s="377"/>
      <c r="J208" s="377"/>
    </row>
    <row r="209" spans="1:10" ht="15.75">
      <c r="A209" s="377"/>
      <c r="B209" s="392"/>
      <c r="C209" s="393"/>
      <c r="D209" s="393"/>
      <c r="E209" s="393"/>
      <c r="F209" s="393"/>
      <c r="G209" s="393"/>
      <c r="H209" s="393"/>
      <c r="I209" s="377"/>
      <c r="J209" s="377"/>
    </row>
    <row r="210" spans="1:10" ht="15.75">
      <c r="A210" s="377"/>
      <c r="B210" s="392"/>
      <c r="C210" s="393"/>
      <c r="D210" s="393"/>
      <c r="E210" s="393"/>
      <c r="F210" s="393"/>
      <c r="G210" s="393"/>
      <c r="H210" s="393"/>
      <c r="I210" s="377"/>
      <c r="J210" s="377"/>
    </row>
    <row r="211" spans="1:10" ht="15.75">
      <c r="A211" s="377"/>
      <c r="B211" s="392"/>
      <c r="C211" s="393"/>
      <c r="D211" s="393"/>
      <c r="E211" s="393"/>
      <c r="F211" s="393"/>
      <c r="G211" s="393"/>
      <c r="H211" s="393"/>
      <c r="I211" s="377"/>
      <c r="J211" s="377"/>
    </row>
    <row r="212" spans="1:10" ht="15.75">
      <c r="A212" s="377"/>
      <c r="B212" s="392"/>
      <c r="C212" s="393"/>
      <c r="D212" s="393"/>
      <c r="E212" s="393"/>
      <c r="F212" s="393"/>
      <c r="G212" s="393"/>
      <c r="H212" s="393"/>
      <c r="I212" s="377"/>
      <c r="J212" s="377"/>
    </row>
    <row r="213" spans="1:10" ht="15.75">
      <c r="A213" s="377"/>
      <c r="B213" s="392"/>
      <c r="C213" s="393"/>
      <c r="D213" s="393"/>
      <c r="E213" s="393"/>
      <c r="F213" s="393"/>
      <c r="G213" s="393"/>
      <c r="H213" s="393"/>
      <c r="I213" s="377"/>
      <c r="J213" s="377"/>
    </row>
    <row r="214" spans="1:10" ht="15.75">
      <c r="A214" s="377"/>
      <c r="B214" s="392"/>
      <c r="C214" s="393"/>
      <c r="D214" s="393"/>
      <c r="E214" s="393"/>
      <c r="F214" s="393"/>
      <c r="G214" s="393"/>
      <c r="H214" s="393"/>
      <c r="I214" s="377"/>
      <c r="J214" s="377"/>
    </row>
    <row r="215" spans="1:10" ht="15.75">
      <c r="A215" s="377"/>
      <c r="B215" s="392"/>
      <c r="C215" s="393"/>
      <c r="D215" s="393"/>
      <c r="E215" s="393"/>
      <c r="F215" s="393"/>
      <c r="G215" s="393"/>
      <c r="H215" s="393"/>
      <c r="I215" s="377"/>
      <c r="J215" s="377"/>
    </row>
    <row r="216" spans="1:10" ht="15.75">
      <c r="A216" s="377"/>
      <c r="B216" s="392"/>
      <c r="C216" s="393"/>
      <c r="D216" s="393"/>
      <c r="E216" s="393"/>
      <c r="F216" s="393"/>
      <c r="G216" s="393"/>
      <c r="H216" s="393"/>
      <c r="I216" s="377"/>
      <c r="J216" s="377"/>
    </row>
    <row r="217" spans="1:10" ht="15.75">
      <c r="A217" s="377"/>
      <c r="B217" s="392"/>
      <c r="C217" s="393"/>
      <c r="D217" s="393"/>
      <c r="E217" s="393"/>
      <c r="F217" s="393"/>
      <c r="G217" s="393"/>
      <c r="H217" s="393"/>
      <c r="I217" s="377"/>
      <c r="J217" s="377"/>
    </row>
    <row r="218" spans="1:10" ht="15.75">
      <c r="A218" s="377"/>
      <c r="B218" s="392"/>
      <c r="C218" s="393"/>
      <c r="D218" s="393"/>
      <c r="E218" s="393"/>
      <c r="F218" s="393"/>
      <c r="G218" s="393"/>
      <c r="H218" s="393"/>
      <c r="I218" s="377"/>
      <c r="J218" s="377"/>
    </row>
    <row r="219" spans="1:10" ht="15.75">
      <c r="A219" s="377"/>
      <c r="B219" s="392"/>
      <c r="C219" s="393"/>
      <c r="D219" s="393"/>
      <c r="E219" s="393"/>
      <c r="F219" s="393"/>
      <c r="G219" s="393"/>
      <c r="H219" s="393"/>
      <c r="I219" s="377"/>
      <c r="J219" s="377"/>
    </row>
    <row r="220" spans="1:10" ht="15.75">
      <c r="A220" s="377"/>
      <c r="B220" s="392"/>
      <c r="C220" s="393"/>
      <c r="D220" s="393"/>
      <c r="E220" s="393"/>
      <c r="F220" s="393"/>
      <c r="G220" s="393"/>
      <c r="H220" s="393"/>
      <c r="I220" s="377"/>
      <c r="J220" s="377"/>
    </row>
    <row r="221" spans="1:10" ht="15.75">
      <c r="A221" s="377"/>
      <c r="B221" s="392"/>
      <c r="C221" s="393"/>
      <c r="D221" s="393"/>
      <c r="E221" s="393"/>
      <c r="F221" s="393"/>
      <c r="G221" s="393"/>
      <c r="H221" s="393"/>
      <c r="I221" s="377"/>
      <c r="J221" s="377"/>
    </row>
    <row r="222" spans="1:10" ht="15.75">
      <c r="A222" s="377"/>
      <c r="B222" s="392"/>
      <c r="C222" s="393"/>
      <c r="D222" s="393"/>
      <c r="E222" s="393"/>
      <c r="F222" s="393"/>
      <c r="G222" s="393"/>
      <c r="H222" s="393"/>
      <c r="I222" s="377"/>
      <c r="J222" s="377"/>
    </row>
    <row r="223" spans="1:10" ht="15.75">
      <c r="A223" s="377"/>
      <c r="B223" s="392"/>
      <c r="C223" s="393"/>
      <c r="D223" s="393"/>
      <c r="E223" s="393"/>
      <c r="F223" s="393"/>
      <c r="G223" s="393"/>
      <c r="H223" s="393"/>
      <c r="I223" s="377"/>
      <c r="J223" s="377"/>
    </row>
    <row r="224" spans="1:10" ht="15.75">
      <c r="A224" s="377"/>
      <c r="B224" s="392"/>
      <c r="C224" s="393"/>
      <c r="D224" s="393"/>
      <c r="E224" s="393"/>
      <c r="F224" s="393"/>
      <c r="G224" s="393"/>
      <c r="H224" s="393"/>
      <c r="I224" s="377"/>
      <c r="J224" s="377"/>
    </row>
    <row r="225" spans="1:10" ht="15.75">
      <c r="A225" s="377"/>
      <c r="B225" s="392"/>
      <c r="C225" s="393"/>
      <c r="D225" s="393"/>
      <c r="E225" s="393"/>
      <c r="F225" s="393"/>
      <c r="G225" s="393"/>
      <c r="H225" s="393"/>
      <c r="I225" s="377"/>
      <c r="J225" s="377"/>
    </row>
    <row r="226" spans="1:10" ht="15.75">
      <c r="A226" s="377"/>
      <c r="B226" s="392"/>
      <c r="C226" s="393"/>
      <c r="D226" s="393"/>
      <c r="E226" s="393"/>
      <c r="F226" s="393"/>
      <c r="G226" s="393"/>
      <c r="H226" s="393"/>
      <c r="I226" s="377"/>
      <c r="J226" s="377"/>
    </row>
    <row r="227" spans="1:10" ht="15.75">
      <c r="A227" s="377"/>
      <c r="B227" s="392"/>
      <c r="C227" s="393"/>
      <c r="D227" s="393"/>
      <c r="E227" s="393"/>
      <c r="F227" s="393"/>
      <c r="G227" s="393"/>
      <c r="H227" s="393"/>
      <c r="I227" s="377"/>
      <c r="J227" s="377"/>
    </row>
    <row r="228" spans="1:10" ht="15.75">
      <c r="A228" s="377"/>
      <c r="B228" s="392"/>
      <c r="C228" s="393"/>
      <c r="D228" s="393"/>
      <c r="E228" s="393"/>
      <c r="F228" s="393"/>
      <c r="G228" s="393"/>
      <c r="H228" s="393"/>
      <c r="I228" s="377"/>
      <c r="J228" s="377"/>
    </row>
    <row r="229" spans="1:10" ht="15.75">
      <c r="A229" s="377"/>
      <c r="B229" s="392"/>
      <c r="C229" s="393"/>
      <c r="D229" s="393"/>
      <c r="E229" s="393"/>
      <c r="F229" s="393"/>
      <c r="G229" s="393"/>
      <c r="H229" s="393"/>
      <c r="I229" s="377"/>
      <c r="J229" s="377"/>
    </row>
    <row r="230" spans="1:10" ht="15.75">
      <c r="A230" s="377"/>
      <c r="B230" s="392"/>
      <c r="C230" s="393"/>
      <c r="D230" s="393"/>
      <c r="E230" s="393"/>
      <c r="F230" s="393"/>
      <c r="G230" s="393"/>
      <c r="H230" s="393"/>
      <c r="I230" s="377"/>
      <c r="J230" s="377"/>
    </row>
    <row r="231" spans="1:10" ht="15.75">
      <c r="A231" s="377"/>
      <c r="B231" s="392"/>
      <c r="C231" s="393"/>
      <c r="D231" s="393"/>
      <c r="E231" s="393"/>
      <c r="F231" s="393"/>
      <c r="G231" s="393"/>
      <c r="H231" s="393"/>
      <c r="I231" s="377"/>
      <c r="J231" s="377"/>
    </row>
    <row r="232" spans="1:10" ht="15.75">
      <c r="A232" s="377"/>
      <c r="B232" s="392"/>
      <c r="C232" s="393"/>
      <c r="D232" s="393"/>
      <c r="E232" s="393"/>
      <c r="F232" s="393"/>
      <c r="G232" s="393"/>
      <c r="H232" s="393"/>
      <c r="I232" s="377"/>
      <c r="J232" s="377"/>
    </row>
    <row r="233" spans="1:10" ht="15.75">
      <c r="A233" s="377"/>
      <c r="B233" s="392"/>
      <c r="C233" s="393"/>
      <c r="D233" s="393"/>
      <c r="E233" s="393"/>
      <c r="F233" s="393"/>
      <c r="G233" s="393"/>
      <c r="H233" s="393"/>
      <c r="I233" s="377"/>
      <c r="J233" s="377"/>
    </row>
    <row r="234" spans="1:10" ht="15.75">
      <c r="A234" s="377"/>
      <c r="B234" s="392"/>
      <c r="C234" s="393"/>
      <c r="D234" s="393"/>
      <c r="E234" s="393"/>
      <c r="F234" s="393"/>
      <c r="G234" s="393"/>
      <c r="H234" s="393"/>
      <c r="I234" s="377"/>
      <c r="J234" s="377"/>
    </row>
    <row r="235" spans="1:10" ht="15.75">
      <c r="A235" s="377"/>
      <c r="B235" s="392"/>
      <c r="C235" s="393"/>
      <c r="D235" s="393"/>
      <c r="E235" s="393"/>
      <c r="F235" s="393"/>
      <c r="G235" s="393"/>
      <c r="H235" s="393"/>
      <c r="I235" s="377"/>
      <c r="J235" s="377"/>
    </row>
    <row r="236" spans="1:10" ht="15.75">
      <c r="A236" s="377"/>
      <c r="B236" s="392"/>
      <c r="C236" s="393"/>
      <c r="D236" s="393"/>
      <c r="E236" s="393"/>
      <c r="F236" s="393"/>
      <c r="G236" s="393"/>
      <c r="H236" s="393"/>
      <c r="I236" s="377"/>
      <c r="J236" s="377"/>
    </row>
    <row r="237" spans="1:10" ht="15.75">
      <c r="A237" s="377"/>
      <c r="B237" s="392"/>
      <c r="C237" s="393"/>
      <c r="D237" s="393"/>
      <c r="E237" s="393"/>
      <c r="F237" s="393"/>
      <c r="G237" s="393"/>
      <c r="H237" s="393"/>
      <c r="I237" s="377"/>
      <c r="J237" s="377"/>
    </row>
    <row r="238" spans="1:10" ht="15.75">
      <c r="A238" s="377"/>
      <c r="B238" s="392"/>
      <c r="C238" s="393"/>
      <c r="D238" s="393"/>
      <c r="E238" s="393"/>
      <c r="F238" s="393"/>
      <c r="G238" s="393"/>
      <c r="H238" s="393"/>
      <c r="I238" s="377"/>
      <c r="J238" s="377"/>
    </row>
    <row r="239" spans="1:10" ht="15.75">
      <c r="A239" s="377"/>
      <c r="B239" s="392"/>
      <c r="C239" s="393"/>
      <c r="D239" s="393"/>
      <c r="E239" s="393"/>
      <c r="F239" s="393"/>
      <c r="G239" s="393"/>
      <c r="H239" s="393"/>
      <c r="I239" s="377"/>
      <c r="J239" s="377"/>
    </row>
    <row r="240" spans="1:10" ht="15.75">
      <c r="A240" s="377"/>
      <c r="B240" s="392"/>
      <c r="C240" s="393"/>
      <c r="D240" s="393"/>
      <c r="E240" s="393"/>
      <c r="F240" s="393"/>
      <c r="G240" s="393"/>
      <c r="H240" s="393"/>
      <c r="I240" s="377"/>
      <c r="J240" s="377"/>
    </row>
    <row r="241" spans="1:10" ht="15.75">
      <c r="A241" s="377"/>
      <c r="B241" s="392"/>
      <c r="C241" s="393"/>
      <c r="D241" s="393"/>
      <c r="E241" s="393"/>
      <c r="F241" s="393"/>
      <c r="G241" s="393"/>
      <c r="H241" s="393"/>
      <c r="I241" s="377"/>
      <c r="J241" s="377"/>
    </row>
    <row r="242" spans="1:10" ht="15.75">
      <c r="A242" s="377"/>
      <c r="B242" s="392"/>
      <c r="C242" s="393"/>
      <c r="D242" s="393"/>
      <c r="E242" s="393"/>
      <c r="F242" s="393"/>
      <c r="G242" s="393"/>
      <c r="H242" s="393"/>
      <c r="I242" s="377"/>
      <c r="J242" s="377"/>
    </row>
    <row r="243" spans="1:10" ht="15.75">
      <c r="A243" s="377"/>
      <c r="B243" s="392"/>
      <c r="C243" s="393"/>
      <c r="D243" s="393"/>
      <c r="E243" s="393"/>
      <c r="F243" s="393"/>
      <c r="G243" s="393"/>
      <c r="H243" s="393"/>
      <c r="I243" s="377"/>
      <c r="J243" s="377"/>
    </row>
    <row r="244" spans="1:10" ht="15.75">
      <c r="A244" s="377"/>
      <c r="B244" s="392"/>
      <c r="C244" s="393"/>
      <c r="D244" s="393"/>
      <c r="E244" s="393"/>
      <c r="F244" s="393"/>
      <c r="G244" s="393"/>
      <c r="H244" s="393"/>
      <c r="I244" s="377"/>
      <c r="J244" s="377"/>
    </row>
    <row r="245" spans="1:10" ht="15.75">
      <c r="A245" s="377"/>
      <c r="B245" s="392"/>
      <c r="C245" s="393"/>
      <c r="D245" s="393"/>
      <c r="E245" s="393"/>
      <c r="F245" s="393"/>
      <c r="G245" s="393"/>
      <c r="H245" s="393"/>
      <c r="I245" s="377"/>
      <c r="J245" s="377"/>
    </row>
    <row r="246" spans="1:10" ht="15.75">
      <c r="A246" s="377"/>
      <c r="B246" s="392"/>
      <c r="C246" s="393"/>
      <c r="D246" s="393"/>
      <c r="E246" s="393"/>
      <c r="F246" s="393"/>
      <c r="G246" s="393"/>
      <c r="H246" s="393"/>
      <c r="I246" s="377"/>
      <c r="J246" s="377"/>
    </row>
    <row r="247" spans="1:10" ht="15.75">
      <c r="A247" s="377"/>
      <c r="B247" s="392"/>
      <c r="C247" s="393"/>
      <c r="D247" s="393"/>
      <c r="E247" s="393"/>
      <c r="F247" s="393"/>
      <c r="G247" s="393"/>
      <c r="H247" s="393"/>
      <c r="I247" s="377"/>
      <c r="J247" s="377"/>
    </row>
    <row r="248" spans="1:10" ht="15.75">
      <c r="A248" s="377"/>
      <c r="B248" s="392"/>
      <c r="C248" s="393"/>
      <c r="D248" s="393"/>
      <c r="E248" s="393"/>
      <c r="F248" s="393"/>
      <c r="G248" s="393"/>
      <c r="H248" s="393"/>
      <c r="I248" s="377"/>
      <c r="J248" s="377"/>
    </row>
    <row r="249" spans="1:10" ht="15.75">
      <c r="A249" s="377"/>
      <c r="B249" s="392"/>
      <c r="C249" s="393"/>
      <c r="D249" s="393"/>
      <c r="E249" s="393"/>
      <c r="F249" s="393"/>
      <c r="G249" s="393"/>
      <c r="H249" s="393"/>
      <c r="I249" s="377"/>
      <c r="J249" s="377"/>
    </row>
    <row r="250" spans="1:10" ht="15.75">
      <c r="A250" s="377"/>
      <c r="B250" s="392"/>
      <c r="C250" s="393"/>
      <c r="D250" s="393"/>
      <c r="E250" s="393"/>
      <c r="F250" s="393"/>
      <c r="G250" s="393"/>
      <c r="H250" s="393"/>
      <c r="I250" s="377"/>
      <c r="J250" s="377"/>
    </row>
    <row r="251" spans="1:10" ht="15.75">
      <c r="A251" s="377"/>
      <c r="B251" s="392"/>
      <c r="C251" s="393"/>
      <c r="D251" s="393"/>
      <c r="E251" s="393"/>
      <c r="F251" s="393"/>
      <c r="G251" s="393"/>
      <c r="H251" s="393"/>
      <c r="I251" s="377"/>
      <c r="J251" s="377"/>
    </row>
    <row r="252" spans="1:10" ht="15.75">
      <c r="A252" s="377"/>
      <c r="B252" s="392"/>
      <c r="C252" s="393"/>
      <c r="D252" s="393"/>
      <c r="E252" s="393"/>
      <c r="F252" s="393"/>
      <c r="G252" s="393"/>
      <c r="H252" s="393"/>
      <c r="I252" s="377"/>
      <c r="J252" s="377"/>
    </row>
    <row r="253" spans="1:10" ht="15.75">
      <c r="A253" s="377"/>
      <c r="B253" s="392"/>
      <c r="C253" s="393"/>
      <c r="D253" s="393"/>
      <c r="E253" s="393"/>
      <c r="F253" s="393"/>
      <c r="G253" s="393"/>
      <c r="H253" s="393"/>
      <c r="I253" s="377"/>
      <c r="J253" s="377"/>
    </row>
    <row r="254" spans="1:10" ht="15.75">
      <c r="A254" s="377"/>
      <c r="B254" s="392"/>
      <c r="C254" s="393"/>
      <c r="D254" s="393"/>
      <c r="E254" s="393"/>
      <c r="F254" s="393"/>
      <c r="G254" s="393"/>
      <c r="H254" s="393"/>
      <c r="I254" s="377"/>
      <c r="J254" s="377"/>
    </row>
    <row r="255" spans="1:10" ht="15.75">
      <c r="A255" s="377"/>
      <c r="B255" s="392"/>
      <c r="C255" s="393"/>
      <c r="D255" s="393"/>
      <c r="E255" s="393"/>
      <c r="F255" s="393"/>
      <c r="G255" s="393"/>
      <c r="H255" s="393"/>
      <c r="I255" s="377"/>
      <c r="J255" s="377"/>
    </row>
    <row r="256" spans="1:10" ht="15.75">
      <c r="A256" s="377"/>
      <c r="B256" s="392"/>
      <c r="C256" s="393"/>
      <c r="D256" s="393"/>
      <c r="E256" s="393"/>
      <c r="F256" s="393"/>
      <c r="G256" s="393"/>
      <c r="H256" s="393"/>
      <c r="I256" s="377"/>
      <c r="J256" s="377"/>
    </row>
    <row r="257" spans="1:10" ht="15.75">
      <c r="A257" s="377"/>
      <c r="B257" s="392"/>
      <c r="C257" s="393"/>
      <c r="D257" s="393"/>
      <c r="E257" s="393"/>
      <c r="F257" s="393"/>
      <c r="G257" s="393"/>
      <c r="H257" s="393"/>
      <c r="I257" s="377"/>
      <c r="J257" s="377"/>
    </row>
    <row r="258" spans="1:10" ht="15.75">
      <c r="A258" s="377"/>
      <c r="B258" s="392"/>
      <c r="C258" s="393"/>
      <c r="D258" s="393"/>
      <c r="E258" s="393"/>
      <c r="F258" s="393"/>
      <c r="G258" s="393"/>
      <c r="H258" s="393"/>
      <c r="I258" s="377"/>
      <c r="J258" s="377"/>
    </row>
    <row r="259" spans="1:10" ht="15.75">
      <c r="A259" s="377"/>
      <c r="B259" s="392"/>
      <c r="C259" s="393"/>
      <c r="D259" s="393"/>
      <c r="E259" s="393"/>
      <c r="F259" s="393"/>
      <c r="G259" s="393"/>
      <c r="H259" s="393"/>
      <c r="I259" s="377"/>
      <c r="J259" s="377"/>
    </row>
    <row r="260" spans="1:10" ht="15.75">
      <c r="A260" s="377"/>
      <c r="B260" s="392"/>
      <c r="C260" s="393"/>
      <c r="D260" s="393"/>
      <c r="E260" s="393"/>
      <c r="F260" s="393"/>
      <c r="G260" s="393"/>
      <c r="H260" s="393"/>
      <c r="I260" s="377"/>
      <c r="J260" s="377"/>
    </row>
    <row r="261" spans="1:10" ht="15.75">
      <c r="A261" s="377"/>
      <c r="B261" s="392"/>
      <c r="C261" s="393"/>
      <c r="D261" s="393"/>
      <c r="E261" s="393"/>
      <c r="F261" s="393"/>
      <c r="G261" s="393"/>
      <c r="H261" s="393"/>
      <c r="I261" s="377"/>
      <c r="J261" s="377"/>
    </row>
    <row r="262" spans="1:10" ht="15.75">
      <c r="A262" s="377"/>
      <c r="B262" s="392"/>
      <c r="C262" s="393"/>
      <c r="D262" s="393"/>
      <c r="E262" s="393"/>
      <c r="F262" s="393"/>
      <c r="G262" s="393"/>
      <c r="H262" s="393"/>
      <c r="I262" s="377"/>
      <c r="J262" s="377"/>
    </row>
    <row r="263" spans="1:10" ht="15.75">
      <c r="A263" s="377"/>
      <c r="B263" s="392"/>
      <c r="C263" s="393"/>
      <c r="D263" s="393"/>
      <c r="E263" s="393"/>
      <c r="F263" s="393"/>
      <c r="G263" s="393"/>
      <c r="H263" s="393"/>
      <c r="I263" s="377"/>
      <c r="J263" s="377"/>
    </row>
    <row r="264" spans="1:10" ht="15.75">
      <c r="A264" s="377"/>
      <c r="B264" s="392"/>
      <c r="C264" s="393"/>
      <c r="D264" s="393"/>
      <c r="E264" s="393"/>
      <c r="F264" s="393"/>
      <c r="G264" s="393"/>
      <c r="H264" s="393"/>
      <c r="I264" s="377"/>
      <c r="J264" s="377"/>
    </row>
    <row r="265" spans="1:10" ht="15.75">
      <c r="A265" s="377"/>
      <c r="B265" s="392"/>
      <c r="C265" s="393"/>
      <c r="D265" s="393"/>
      <c r="E265" s="393"/>
      <c r="F265" s="393"/>
      <c r="G265" s="393"/>
      <c r="H265" s="393"/>
      <c r="I265" s="377"/>
      <c r="J265" s="377"/>
    </row>
    <row r="266" spans="1:10" ht="15.75">
      <c r="A266" s="377"/>
      <c r="B266" s="392"/>
      <c r="C266" s="393"/>
      <c r="D266" s="393"/>
      <c r="E266" s="393"/>
      <c r="F266" s="393"/>
      <c r="G266" s="393"/>
      <c r="H266" s="393"/>
      <c r="I266" s="377"/>
      <c r="J266" s="377"/>
    </row>
    <row r="267" spans="1:10" ht="15.75">
      <c r="A267" s="377"/>
      <c r="B267" s="392"/>
      <c r="C267" s="393"/>
      <c r="D267" s="393"/>
      <c r="E267" s="393"/>
      <c r="F267" s="393"/>
      <c r="G267" s="393"/>
      <c r="H267" s="393"/>
      <c r="I267" s="377"/>
      <c r="J267" s="377"/>
    </row>
    <row r="268" spans="1:10" ht="15.75">
      <c r="A268" s="377"/>
      <c r="B268" s="392"/>
      <c r="C268" s="393"/>
      <c r="D268" s="393"/>
      <c r="E268" s="393"/>
      <c r="F268" s="393"/>
      <c r="G268" s="393"/>
      <c r="H268" s="393"/>
      <c r="I268" s="377"/>
      <c r="J268" s="377"/>
    </row>
    <row r="269" spans="1:10" ht="15.75">
      <c r="A269" s="377"/>
      <c r="B269" s="392"/>
      <c r="C269" s="393"/>
      <c r="D269" s="393"/>
      <c r="E269" s="393"/>
      <c r="F269" s="393"/>
      <c r="G269" s="393"/>
      <c r="H269" s="393"/>
      <c r="I269" s="377"/>
      <c r="J269" s="377"/>
    </row>
    <row r="270" spans="1:10" ht="15.75">
      <c r="A270" s="377"/>
      <c r="B270" s="392"/>
      <c r="C270" s="393"/>
      <c r="D270" s="393"/>
      <c r="E270" s="393"/>
      <c r="F270" s="393"/>
      <c r="G270" s="393"/>
      <c r="H270" s="393"/>
      <c r="I270" s="377"/>
      <c r="J270" s="377"/>
    </row>
    <row r="271" spans="1:10" ht="15.75">
      <c r="A271" s="377"/>
      <c r="B271" s="392"/>
      <c r="C271" s="393"/>
      <c r="D271" s="393"/>
      <c r="E271" s="393"/>
      <c r="F271" s="393"/>
      <c r="G271" s="393"/>
      <c r="H271" s="393"/>
      <c r="I271" s="377"/>
      <c r="J271" s="377"/>
    </row>
    <row r="272" spans="1:10" ht="15.75">
      <c r="A272" s="377"/>
      <c r="B272" s="392"/>
      <c r="C272" s="393"/>
      <c r="D272" s="393"/>
      <c r="E272" s="393"/>
      <c r="F272" s="393"/>
      <c r="G272" s="393"/>
      <c r="H272" s="393"/>
      <c r="I272" s="377"/>
      <c r="J272" s="377"/>
    </row>
    <row r="273" spans="1:10" ht="15.75">
      <c r="A273" s="377"/>
      <c r="B273" s="392"/>
      <c r="C273" s="393"/>
      <c r="D273" s="393"/>
      <c r="E273" s="393"/>
      <c r="F273" s="393"/>
      <c r="G273" s="393"/>
      <c r="H273" s="393"/>
      <c r="I273" s="377"/>
      <c r="J273" s="377"/>
    </row>
    <row r="274" spans="1:10" ht="15.75">
      <c r="A274" s="377"/>
      <c r="B274" s="392"/>
      <c r="C274" s="393"/>
      <c r="D274" s="393"/>
      <c r="E274" s="393"/>
      <c r="F274" s="393"/>
      <c r="G274" s="393"/>
      <c r="H274" s="393"/>
      <c r="I274" s="377"/>
      <c r="J274" s="377"/>
    </row>
    <row r="275" spans="1:10" ht="15.75">
      <c r="A275" s="377"/>
      <c r="B275" s="392"/>
      <c r="C275" s="393"/>
      <c r="D275" s="393"/>
      <c r="E275" s="393"/>
      <c r="F275" s="393"/>
      <c r="G275" s="393"/>
      <c r="H275" s="393"/>
      <c r="I275" s="377"/>
      <c r="J275" s="377"/>
    </row>
    <row r="276" spans="1:10" ht="15.75">
      <c r="A276" s="377"/>
      <c r="B276" s="392"/>
      <c r="C276" s="393"/>
      <c r="D276" s="393"/>
      <c r="E276" s="393"/>
      <c r="F276" s="393"/>
      <c r="G276" s="393"/>
      <c r="H276" s="393"/>
      <c r="I276" s="377"/>
      <c r="J276" s="377"/>
    </row>
    <row r="277" spans="1:10" ht="15.75">
      <c r="A277" s="377"/>
      <c r="B277" s="392"/>
      <c r="C277" s="393"/>
      <c r="D277" s="393"/>
      <c r="E277" s="393"/>
      <c r="F277" s="393"/>
      <c r="G277" s="393"/>
      <c r="H277" s="393"/>
      <c r="I277" s="377"/>
      <c r="J277" s="377"/>
    </row>
    <row r="278" spans="1:10" ht="15.75">
      <c r="A278" s="377"/>
      <c r="B278" s="392"/>
      <c r="C278" s="393"/>
      <c r="D278" s="393"/>
      <c r="E278" s="393"/>
      <c r="F278" s="393"/>
      <c r="G278" s="393"/>
      <c r="H278" s="393"/>
      <c r="I278" s="377"/>
      <c r="J278" s="377"/>
    </row>
    <row r="279" spans="1:10" ht="15.75">
      <c r="A279" s="377"/>
      <c r="B279" s="392"/>
      <c r="C279" s="393"/>
      <c r="D279" s="393"/>
      <c r="E279" s="393"/>
      <c r="F279" s="393"/>
      <c r="G279" s="393"/>
      <c r="H279" s="393"/>
      <c r="I279" s="377"/>
      <c r="J279" s="377"/>
    </row>
    <row r="280" spans="1:10" ht="15.75">
      <c r="A280" s="377"/>
      <c r="B280" s="392"/>
      <c r="C280" s="393"/>
      <c r="D280" s="393"/>
      <c r="E280" s="393"/>
      <c r="F280" s="393"/>
      <c r="G280" s="393"/>
      <c r="H280" s="393"/>
      <c r="I280" s="377"/>
      <c r="J280" s="377"/>
    </row>
    <row r="281" spans="1:10" ht="15.75">
      <c r="A281" s="377"/>
      <c r="B281" s="392"/>
      <c r="C281" s="393"/>
      <c r="D281" s="393"/>
      <c r="E281" s="393"/>
      <c r="F281" s="393"/>
      <c r="G281" s="393"/>
      <c r="H281" s="393"/>
      <c r="I281" s="377"/>
      <c r="J281" s="377"/>
    </row>
    <row r="282" spans="1:10" ht="15.75">
      <c r="A282" s="377"/>
      <c r="B282" s="392"/>
      <c r="C282" s="393"/>
      <c r="D282" s="393"/>
      <c r="E282" s="393"/>
      <c r="F282" s="393"/>
      <c r="G282" s="393"/>
      <c r="H282" s="393"/>
      <c r="I282" s="377"/>
      <c r="J282" s="377"/>
    </row>
    <row r="283" spans="1:10" ht="15.75">
      <c r="A283" s="377"/>
      <c r="B283" s="392"/>
      <c r="C283" s="393"/>
      <c r="D283" s="393"/>
      <c r="E283" s="393"/>
      <c r="F283" s="393"/>
      <c r="G283" s="393"/>
      <c r="H283" s="393"/>
      <c r="I283" s="377"/>
      <c r="J283" s="377"/>
    </row>
    <row r="284" spans="1:10" ht="15.75">
      <c r="A284" s="377"/>
      <c r="B284" s="392"/>
      <c r="C284" s="393"/>
      <c r="D284" s="393"/>
      <c r="E284" s="393"/>
      <c r="F284" s="393"/>
      <c r="G284" s="393"/>
      <c r="H284" s="393"/>
      <c r="I284" s="377"/>
      <c r="J284" s="377"/>
    </row>
    <row r="285" spans="1:10" ht="15.75">
      <c r="A285" s="377"/>
      <c r="B285" s="392"/>
      <c r="C285" s="393"/>
      <c r="D285" s="393"/>
      <c r="E285" s="393"/>
      <c r="F285" s="393"/>
      <c r="G285" s="393"/>
      <c r="H285" s="393"/>
      <c r="I285" s="377"/>
      <c r="J285" s="377"/>
    </row>
    <row r="286" spans="1:10" ht="15.75">
      <c r="A286" s="377"/>
      <c r="B286" s="392"/>
      <c r="C286" s="393"/>
      <c r="D286" s="393"/>
      <c r="E286" s="393"/>
      <c r="F286" s="393"/>
      <c r="G286" s="393"/>
      <c r="H286" s="393"/>
      <c r="I286" s="377"/>
      <c r="J286" s="377"/>
    </row>
    <row r="287" spans="1:10" ht="15.75">
      <c r="A287" s="377"/>
      <c r="B287" s="392"/>
      <c r="C287" s="393"/>
      <c r="D287" s="393"/>
      <c r="E287" s="393"/>
      <c r="F287" s="393"/>
      <c r="G287" s="393"/>
      <c r="H287" s="393"/>
      <c r="I287" s="377"/>
      <c r="J287" s="377"/>
    </row>
    <row r="288" spans="1:10" ht="15.75">
      <c r="A288" s="377"/>
      <c r="B288" s="392"/>
      <c r="C288" s="393"/>
      <c r="D288" s="393"/>
      <c r="E288" s="393"/>
      <c r="F288" s="393"/>
      <c r="G288" s="393"/>
      <c r="H288" s="393"/>
      <c r="I288" s="377"/>
      <c r="J288" s="377"/>
    </row>
    <row r="289" spans="1:10" ht="15.75">
      <c r="A289" s="377"/>
      <c r="B289" s="392"/>
      <c r="C289" s="393"/>
      <c r="D289" s="393"/>
      <c r="E289" s="393"/>
      <c r="F289" s="393"/>
      <c r="G289" s="393"/>
      <c r="H289" s="393"/>
      <c r="I289" s="377"/>
      <c r="J289" s="377"/>
    </row>
    <row r="290" spans="1:10" ht="15.75">
      <c r="A290" s="377"/>
      <c r="B290" s="392"/>
      <c r="C290" s="393"/>
      <c r="D290" s="393"/>
      <c r="E290" s="393"/>
      <c r="F290" s="393"/>
      <c r="G290" s="393"/>
      <c r="H290" s="393"/>
      <c r="I290" s="377"/>
      <c r="J290" s="377"/>
    </row>
    <row r="291" spans="1:10" ht="15.75">
      <c r="A291" s="377"/>
      <c r="B291" s="392"/>
      <c r="C291" s="393"/>
      <c r="D291" s="393"/>
      <c r="E291" s="393"/>
      <c r="F291" s="393"/>
      <c r="G291" s="393"/>
      <c r="H291" s="393"/>
      <c r="I291" s="377"/>
      <c r="J291" s="377"/>
    </row>
    <row r="292" spans="1:10" ht="15.75">
      <c r="A292" s="377"/>
      <c r="B292" s="392"/>
      <c r="C292" s="393"/>
      <c r="D292" s="393"/>
      <c r="E292" s="393"/>
      <c r="F292" s="393"/>
      <c r="G292" s="393"/>
      <c r="H292" s="393"/>
      <c r="I292" s="377"/>
      <c r="J292" s="377"/>
    </row>
    <row r="293" spans="1:10" ht="15.75">
      <c r="A293" s="377"/>
      <c r="B293" s="392"/>
      <c r="C293" s="393"/>
      <c r="D293" s="393"/>
      <c r="E293" s="393"/>
      <c r="F293" s="393"/>
      <c r="G293" s="393"/>
      <c r="H293" s="393"/>
      <c r="I293" s="377"/>
      <c r="J293" s="377"/>
    </row>
    <row r="294" spans="1:10" ht="15.75">
      <c r="A294" s="377"/>
      <c r="B294" s="392"/>
      <c r="C294" s="393"/>
      <c r="D294" s="393"/>
      <c r="E294" s="393"/>
      <c r="F294" s="393"/>
      <c r="G294" s="393"/>
      <c r="H294" s="393"/>
      <c r="I294" s="377"/>
      <c r="J294" s="377"/>
    </row>
    <row r="295" spans="1:10" ht="15.75">
      <c r="A295" s="377"/>
      <c r="B295" s="392"/>
      <c r="C295" s="393"/>
      <c r="D295" s="393"/>
      <c r="E295" s="393"/>
      <c r="F295" s="393"/>
      <c r="G295" s="393"/>
      <c r="H295" s="393"/>
      <c r="I295" s="377"/>
      <c r="J295" s="377"/>
    </row>
    <row r="296" spans="1:10" ht="15.75">
      <c r="A296" s="377"/>
      <c r="B296" s="392"/>
      <c r="C296" s="393"/>
      <c r="D296" s="393"/>
      <c r="E296" s="393"/>
      <c r="F296" s="393"/>
      <c r="G296" s="393"/>
      <c r="H296" s="393"/>
      <c r="I296" s="377"/>
      <c r="J296" s="377"/>
    </row>
    <row r="297" spans="1:10" ht="15.75">
      <c r="A297" s="377"/>
      <c r="B297" s="392"/>
      <c r="C297" s="393"/>
      <c r="D297" s="393"/>
      <c r="E297" s="393"/>
      <c r="F297" s="393"/>
      <c r="G297" s="393"/>
      <c r="H297" s="393"/>
      <c r="I297" s="377"/>
      <c r="J297" s="377"/>
    </row>
    <row r="298" spans="1:10" ht="15.75">
      <c r="A298" s="377"/>
      <c r="B298" s="392"/>
      <c r="C298" s="393"/>
      <c r="D298" s="393"/>
      <c r="E298" s="393"/>
      <c r="F298" s="393"/>
      <c r="G298" s="393"/>
      <c r="H298" s="393"/>
      <c r="I298" s="377"/>
      <c r="J298" s="377"/>
    </row>
    <row r="299" spans="1:10" ht="15.75">
      <c r="A299" s="377"/>
      <c r="B299" s="392"/>
      <c r="C299" s="393"/>
      <c r="D299" s="393"/>
      <c r="E299" s="393"/>
      <c r="F299" s="393"/>
      <c r="G299" s="393"/>
      <c r="H299" s="393"/>
      <c r="I299" s="377"/>
      <c r="J299" s="377"/>
    </row>
    <row r="300" spans="1:10" ht="15.75">
      <c r="A300" s="377"/>
      <c r="B300" s="392"/>
      <c r="C300" s="393"/>
      <c r="D300" s="393"/>
      <c r="E300" s="393"/>
      <c r="F300" s="393"/>
      <c r="G300" s="393"/>
      <c r="H300" s="393"/>
      <c r="I300" s="377"/>
      <c r="J300" s="377"/>
    </row>
    <row r="301" spans="1:10" ht="15.75">
      <c r="A301" s="377"/>
      <c r="B301" s="392"/>
      <c r="C301" s="393"/>
      <c r="D301" s="393"/>
      <c r="E301" s="393"/>
      <c r="F301" s="393"/>
      <c r="G301" s="393"/>
      <c r="H301" s="393"/>
      <c r="I301" s="377"/>
      <c r="J301" s="377"/>
    </row>
    <row r="302" spans="1:10" ht="15.75">
      <c r="A302" s="377"/>
      <c r="B302" s="392"/>
      <c r="C302" s="393"/>
      <c r="D302" s="393"/>
      <c r="E302" s="393"/>
      <c r="F302" s="393"/>
      <c r="G302" s="393"/>
      <c r="H302" s="393"/>
      <c r="I302" s="377"/>
      <c r="J302" s="377"/>
    </row>
    <row r="303" spans="1:10" ht="15.75">
      <c r="A303" s="377"/>
      <c r="B303" s="392"/>
      <c r="C303" s="393"/>
      <c r="D303" s="393"/>
      <c r="E303" s="393"/>
      <c r="F303" s="393"/>
      <c r="G303" s="393"/>
      <c r="H303" s="393"/>
      <c r="I303" s="377"/>
      <c r="J303" s="377"/>
    </row>
    <row r="304" spans="1:10" ht="15.75">
      <c r="A304" s="377"/>
      <c r="B304" s="392"/>
      <c r="C304" s="393"/>
      <c r="D304" s="393"/>
      <c r="E304" s="393"/>
      <c r="F304" s="393"/>
      <c r="G304" s="393"/>
      <c r="H304" s="393"/>
      <c r="I304" s="377"/>
      <c r="J304" s="377"/>
    </row>
    <row r="305" spans="1:10" ht="15.75">
      <c r="A305" s="377"/>
      <c r="B305" s="392"/>
      <c r="C305" s="393"/>
      <c r="D305" s="393"/>
      <c r="E305" s="393"/>
      <c r="F305" s="393"/>
      <c r="G305" s="393"/>
      <c r="H305" s="393"/>
      <c r="I305" s="377"/>
      <c r="J305" s="377"/>
    </row>
    <row r="306" spans="1:10" ht="15.75">
      <c r="A306" s="377"/>
      <c r="B306" s="392"/>
      <c r="C306" s="393"/>
      <c r="D306" s="393"/>
      <c r="E306" s="393"/>
      <c r="F306" s="393"/>
      <c r="G306" s="393"/>
      <c r="H306" s="393"/>
      <c r="I306" s="377"/>
      <c r="J306" s="377"/>
    </row>
    <row r="307" spans="1:10" ht="15.75">
      <c r="A307" s="377"/>
      <c r="B307" s="392"/>
      <c r="C307" s="393"/>
      <c r="D307" s="393"/>
      <c r="E307" s="393"/>
      <c r="F307" s="393"/>
      <c r="G307" s="393"/>
      <c r="H307" s="393"/>
      <c r="I307" s="377"/>
      <c r="J307" s="377"/>
    </row>
    <row r="308" spans="1:10" ht="15.75">
      <c r="A308" s="377"/>
      <c r="B308" s="392"/>
      <c r="C308" s="393"/>
      <c r="D308" s="393"/>
      <c r="E308" s="393"/>
      <c r="F308" s="393"/>
      <c r="G308" s="393"/>
      <c r="H308" s="393"/>
      <c r="I308" s="377"/>
      <c r="J308" s="377"/>
    </row>
    <row r="309" spans="1:10" ht="15.75">
      <c r="A309" s="377"/>
      <c r="B309" s="392"/>
      <c r="C309" s="393"/>
      <c r="D309" s="393"/>
      <c r="E309" s="393"/>
      <c r="F309" s="393"/>
      <c r="G309" s="393"/>
      <c r="H309" s="393"/>
      <c r="I309" s="377"/>
      <c r="J309" s="377"/>
    </row>
    <row r="310" spans="1:10" ht="15.75">
      <c r="A310" s="377"/>
      <c r="B310" s="392"/>
      <c r="C310" s="393"/>
      <c r="D310" s="393"/>
      <c r="E310" s="393"/>
      <c r="F310" s="393"/>
      <c r="G310" s="393"/>
      <c r="H310" s="393"/>
      <c r="I310" s="377"/>
      <c r="J310" s="377"/>
    </row>
    <row r="311" spans="1:10" ht="15.75">
      <c r="A311" s="377"/>
      <c r="B311" s="392"/>
      <c r="C311" s="393"/>
      <c r="D311" s="393"/>
      <c r="E311" s="393"/>
      <c r="F311" s="393"/>
      <c r="G311" s="393"/>
      <c r="H311" s="393"/>
      <c r="I311" s="377"/>
      <c r="J311" s="377"/>
    </row>
    <row r="312" spans="1:10" ht="15.75">
      <c r="A312" s="377"/>
      <c r="B312" s="392"/>
      <c r="C312" s="393"/>
      <c r="D312" s="393"/>
      <c r="E312" s="393"/>
      <c r="F312" s="393"/>
      <c r="G312" s="393"/>
      <c r="H312" s="393"/>
      <c r="I312" s="377"/>
      <c r="J312" s="377"/>
    </row>
    <row r="313" spans="1:10" ht="15.75">
      <c r="A313" s="377"/>
      <c r="B313" s="392"/>
      <c r="C313" s="393"/>
      <c r="D313" s="393"/>
      <c r="E313" s="393"/>
      <c r="F313" s="393"/>
      <c r="G313" s="393"/>
      <c r="H313" s="393"/>
      <c r="I313" s="377"/>
      <c r="J313" s="377"/>
    </row>
    <row r="314" spans="1:10" ht="15.75">
      <c r="A314" s="377"/>
      <c r="B314" s="392"/>
      <c r="C314" s="393"/>
      <c r="D314" s="393"/>
      <c r="E314" s="393"/>
      <c r="F314" s="393"/>
      <c r="G314" s="393"/>
      <c r="H314" s="393"/>
      <c r="I314" s="377"/>
      <c r="J314" s="377"/>
    </row>
    <row r="315" spans="1:10" ht="15.75">
      <c r="A315" s="377"/>
      <c r="B315" s="392"/>
      <c r="C315" s="393"/>
      <c r="D315" s="393"/>
      <c r="E315" s="393"/>
      <c r="F315" s="393"/>
      <c r="G315" s="393"/>
      <c r="H315" s="393"/>
      <c r="I315" s="377"/>
      <c r="J315" s="377"/>
    </row>
    <row r="316" spans="1:10" ht="15.75">
      <c r="A316" s="377"/>
      <c r="B316" s="392"/>
      <c r="C316" s="393"/>
      <c r="D316" s="393"/>
      <c r="E316" s="393"/>
      <c r="F316" s="393"/>
      <c r="G316" s="393"/>
      <c r="H316" s="393"/>
      <c r="I316" s="377"/>
      <c r="J316" s="377"/>
    </row>
    <row r="317" spans="1:10" ht="15.75">
      <c r="A317" s="377"/>
      <c r="B317" s="392"/>
      <c r="C317" s="393"/>
      <c r="D317" s="393"/>
      <c r="E317" s="393"/>
      <c r="F317" s="393"/>
      <c r="G317" s="393"/>
      <c r="H317" s="393"/>
      <c r="I317" s="377"/>
      <c r="J317" s="377"/>
    </row>
    <row r="318" spans="1:10" ht="15.75">
      <c r="A318" s="377"/>
      <c r="B318" s="392"/>
      <c r="C318" s="393"/>
      <c r="D318" s="393"/>
      <c r="E318" s="393"/>
      <c r="F318" s="393"/>
      <c r="G318" s="393"/>
      <c r="H318" s="393"/>
      <c r="I318" s="377"/>
      <c r="J318" s="377"/>
    </row>
    <row r="319" spans="1:10" ht="15.75">
      <c r="A319" s="377"/>
      <c r="B319" s="392"/>
      <c r="C319" s="393"/>
      <c r="D319" s="393"/>
      <c r="E319" s="393"/>
      <c r="F319" s="393"/>
      <c r="G319" s="393"/>
      <c r="H319" s="393"/>
      <c r="I319" s="377"/>
      <c r="J319" s="377"/>
    </row>
    <row r="320" spans="1:10" ht="15.75">
      <c r="A320" s="377"/>
      <c r="B320" s="392"/>
      <c r="C320" s="393"/>
      <c r="D320" s="393"/>
      <c r="E320" s="393"/>
      <c r="F320" s="393"/>
      <c r="G320" s="393"/>
      <c r="H320" s="393"/>
      <c r="I320" s="377"/>
      <c r="J320" s="377"/>
    </row>
    <row r="321" spans="1:10" ht="15.75">
      <c r="A321" s="377"/>
      <c r="B321" s="392"/>
      <c r="C321" s="393"/>
      <c r="D321" s="393"/>
      <c r="E321" s="393"/>
      <c r="F321" s="393"/>
      <c r="G321" s="393"/>
      <c r="H321" s="393"/>
      <c r="I321" s="377"/>
      <c r="J321" s="377"/>
    </row>
    <row r="322" spans="1:10" ht="15.75">
      <c r="A322" s="377"/>
      <c r="B322" s="392"/>
      <c r="C322" s="393"/>
      <c r="D322" s="393"/>
      <c r="E322" s="393"/>
      <c r="F322" s="393"/>
      <c r="G322" s="393"/>
      <c r="H322" s="393"/>
      <c r="I322" s="377"/>
      <c r="J322" s="377"/>
    </row>
    <row r="323" spans="1:10" ht="15.75">
      <c r="A323" s="377"/>
      <c r="B323" s="392"/>
      <c r="C323" s="393"/>
      <c r="D323" s="393"/>
      <c r="E323" s="393"/>
      <c r="F323" s="393"/>
      <c r="G323" s="393"/>
      <c r="H323" s="393"/>
      <c r="I323" s="377"/>
      <c r="J323" s="377"/>
    </row>
    <row r="324" spans="1:10" ht="15.75">
      <c r="A324" s="377"/>
      <c r="B324" s="392"/>
      <c r="C324" s="393"/>
      <c r="D324" s="393"/>
      <c r="E324" s="393"/>
      <c r="F324" s="393"/>
      <c r="G324" s="393"/>
      <c r="H324" s="393"/>
      <c r="I324" s="377"/>
      <c r="J324" s="377"/>
    </row>
    <row r="325" spans="1:10" ht="15.75">
      <c r="A325" s="377"/>
      <c r="B325" s="392"/>
      <c r="C325" s="393"/>
      <c r="D325" s="393"/>
      <c r="E325" s="393"/>
      <c r="F325" s="393"/>
      <c r="G325" s="393"/>
      <c r="H325" s="393"/>
      <c r="I325" s="377"/>
      <c r="J325" s="377"/>
    </row>
    <row r="326" spans="1:10" ht="15.75">
      <c r="A326" s="377"/>
      <c r="B326" s="392"/>
      <c r="C326" s="393"/>
      <c r="D326" s="393"/>
      <c r="E326" s="393"/>
      <c r="F326" s="393"/>
      <c r="G326" s="393"/>
      <c r="H326" s="393"/>
      <c r="I326" s="377"/>
      <c r="J326" s="377"/>
    </row>
    <row r="327" spans="1:10" ht="15.75">
      <c r="A327" s="377"/>
      <c r="B327" s="392"/>
      <c r="C327" s="393"/>
      <c r="D327" s="393"/>
      <c r="E327" s="393"/>
      <c r="F327" s="393"/>
      <c r="G327" s="393"/>
      <c r="H327" s="393"/>
      <c r="I327" s="377"/>
      <c r="J327" s="377"/>
    </row>
    <row r="328" spans="1:10" ht="15.75">
      <c r="A328" s="377"/>
      <c r="B328" s="392"/>
      <c r="C328" s="393"/>
      <c r="D328" s="393"/>
      <c r="E328" s="393"/>
      <c r="F328" s="393"/>
      <c r="G328" s="393"/>
      <c r="H328" s="393"/>
      <c r="I328" s="377"/>
      <c r="J328" s="377"/>
    </row>
    <row r="329" spans="1:10" ht="313.5" customHeight="1">
      <c r="A329" s="377"/>
      <c r="B329" s="392"/>
      <c r="C329" s="393"/>
      <c r="D329" s="393"/>
      <c r="E329" s="393"/>
      <c r="F329" s="393"/>
      <c r="G329" s="393"/>
      <c r="H329" s="393"/>
      <c r="I329" s="377"/>
      <c r="J329" s="377"/>
    </row>
    <row r="330" spans="1:10" ht="63" customHeight="1">
      <c r="A330" s="377"/>
      <c r="B330" s="392"/>
      <c r="C330" s="393"/>
      <c r="D330" s="393"/>
      <c r="E330" s="393"/>
      <c r="F330" s="393"/>
      <c r="G330" s="393"/>
      <c r="H330" s="393"/>
      <c r="I330" s="377"/>
      <c r="J330" s="377"/>
    </row>
    <row r="331" spans="1:10" ht="16.5" customHeight="1">
      <c r="A331" s="377"/>
      <c r="B331" s="392"/>
      <c r="C331" s="393"/>
      <c r="D331" s="393"/>
      <c r="E331" s="393"/>
      <c r="F331" s="393"/>
      <c r="G331" s="393"/>
      <c r="H331" s="393"/>
      <c r="I331" s="377"/>
      <c r="J331" s="377"/>
    </row>
    <row r="332" spans="1:10" ht="15.75">
      <c r="A332" s="377"/>
      <c r="B332" s="392"/>
      <c r="C332" s="393"/>
      <c r="D332" s="393"/>
      <c r="E332" s="393"/>
      <c r="F332" s="393"/>
      <c r="G332" s="393"/>
      <c r="H332" s="393"/>
      <c r="I332" s="377"/>
      <c r="J332" s="377"/>
    </row>
    <row r="333" spans="1:10" ht="15.75">
      <c r="A333" s="377"/>
      <c r="B333" s="392"/>
      <c r="C333" s="393"/>
      <c r="D333" s="393"/>
      <c r="E333" s="393"/>
      <c r="F333" s="393"/>
      <c r="G333" s="393"/>
      <c r="H333" s="393"/>
      <c r="I333" s="377"/>
      <c r="J333" s="377"/>
    </row>
    <row r="334" spans="1:10" ht="15.75">
      <c r="A334" s="377"/>
      <c r="B334" s="392"/>
      <c r="C334" s="393"/>
      <c r="D334" s="393"/>
      <c r="E334" s="393"/>
      <c r="F334" s="393"/>
      <c r="G334" s="393"/>
      <c r="H334" s="393"/>
      <c r="I334" s="377"/>
      <c r="J334" s="377"/>
    </row>
    <row r="335" spans="1:10" ht="15.75">
      <c r="A335" s="377"/>
      <c r="B335" s="392"/>
      <c r="C335" s="393"/>
      <c r="D335" s="393"/>
      <c r="E335" s="393"/>
      <c r="F335" s="393"/>
      <c r="G335" s="393"/>
      <c r="H335" s="393"/>
      <c r="I335" s="377"/>
      <c r="J335" s="377"/>
    </row>
    <row r="336" spans="1:10" ht="15.75">
      <c r="A336" s="377"/>
      <c r="B336" s="392"/>
      <c r="C336" s="393"/>
      <c r="D336" s="393"/>
      <c r="E336" s="393"/>
      <c r="F336" s="393"/>
      <c r="G336" s="393"/>
      <c r="H336" s="393"/>
      <c r="I336" s="377"/>
      <c r="J336" s="377"/>
    </row>
    <row r="337" spans="1:10" ht="15.75">
      <c r="A337" s="377"/>
      <c r="B337" s="392"/>
      <c r="C337" s="393"/>
      <c r="D337" s="393"/>
      <c r="E337" s="393"/>
      <c r="F337" s="393"/>
      <c r="G337" s="393"/>
      <c r="H337" s="393"/>
      <c r="I337" s="377"/>
      <c r="J337" s="377"/>
    </row>
    <row r="338" spans="1:10" ht="15.75">
      <c r="A338" s="377"/>
      <c r="B338" s="392"/>
      <c r="C338" s="393"/>
      <c r="D338" s="393"/>
      <c r="E338" s="393"/>
      <c r="F338" s="393"/>
      <c r="G338" s="393"/>
      <c r="H338" s="393"/>
      <c r="I338" s="377"/>
      <c r="J338" s="377"/>
    </row>
    <row r="339" spans="1:10" ht="15.75">
      <c r="A339" s="377"/>
      <c r="B339" s="392"/>
      <c r="C339" s="393"/>
      <c r="D339" s="393"/>
      <c r="E339" s="393"/>
      <c r="F339" s="393"/>
      <c r="G339" s="393"/>
      <c r="H339" s="393"/>
      <c r="I339" s="377"/>
      <c r="J339" s="377"/>
    </row>
    <row r="340" spans="1:10" ht="15.75">
      <c r="A340" s="377"/>
      <c r="B340" s="392"/>
      <c r="C340" s="393"/>
      <c r="D340" s="393"/>
      <c r="E340" s="393"/>
      <c r="F340" s="393"/>
      <c r="G340" s="393"/>
      <c r="H340" s="393"/>
      <c r="I340" s="377"/>
      <c r="J340" s="377"/>
    </row>
    <row r="341" spans="1:10" ht="15.75">
      <c r="A341" s="377"/>
      <c r="B341" s="392"/>
      <c r="C341" s="393"/>
      <c r="D341" s="393"/>
      <c r="E341" s="393"/>
      <c r="F341" s="393"/>
      <c r="G341" s="393"/>
      <c r="H341" s="393"/>
      <c r="I341" s="377"/>
      <c r="J341" s="377"/>
    </row>
    <row r="342" spans="1:10" ht="15.75">
      <c r="A342" s="377"/>
      <c r="B342" s="392"/>
      <c r="C342" s="393"/>
      <c r="D342" s="393"/>
      <c r="E342" s="393"/>
      <c r="F342" s="393"/>
      <c r="G342" s="393"/>
      <c r="H342" s="393"/>
      <c r="I342" s="377"/>
      <c r="J342" s="377"/>
    </row>
    <row r="343" spans="1:10" ht="15.75">
      <c r="A343" s="377"/>
      <c r="B343" s="392"/>
      <c r="C343" s="393"/>
      <c r="D343" s="393"/>
      <c r="E343" s="393"/>
      <c r="F343" s="393"/>
      <c r="G343" s="393"/>
      <c r="H343" s="393"/>
      <c r="I343" s="377"/>
      <c r="J343" s="377"/>
    </row>
    <row r="344" spans="1:10" ht="15.75">
      <c r="A344" s="377"/>
      <c r="B344" s="392"/>
      <c r="C344" s="393"/>
      <c r="D344" s="393"/>
      <c r="E344" s="393"/>
      <c r="F344" s="393"/>
      <c r="G344" s="393"/>
      <c r="H344" s="393"/>
      <c r="I344" s="377"/>
      <c r="J344" s="377"/>
    </row>
    <row r="345" spans="1:10" ht="15.75">
      <c r="A345" s="377"/>
      <c r="B345" s="392"/>
      <c r="C345" s="393"/>
      <c r="D345" s="393"/>
      <c r="E345" s="393"/>
      <c r="F345" s="393"/>
      <c r="G345" s="393"/>
      <c r="H345" s="393"/>
      <c r="I345" s="377"/>
      <c r="J345" s="377"/>
    </row>
    <row r="346" spans="1:10" ht="15.75">
      <c r="A346" s="377"/>
      <c r="B346" s="392"/>
      <c r="C346" s="393"/>
      <c r="D346" s="393"/>
      <c r="E346" s="393"/>
      <c r="F346" s="393"/>
      <c r="G346" s="393"/>
      <c r="H346" s="393"/>
      <c r="I346" s="377"/>
      <c r="J346" s="377"/>
    </row>
    <row r="347" spans="1:10" ht="15.75">
      <c r="A347" s="377"/>
      <c r="B347" s="392"/>
      <c r="C347" s="393"/>
      <c r="D347" s="393"/>
      <c r="E347" s="393"/>
      <c r="F347" s="393"/>
      <c r="G347" s="393"/>
      <c r="H347" s="393"/>
      <c r="I347" s="377"/>
      <c r="J347" s="377"/>
    </row>
    <row r="348" spans="1:10" ht="15.75">
      <c r="A348" s="377"/>
      <c r="B348" s="392"/>
      <c r="C348" s="393"/>
      <c r="D348" s="393"/>
      <c r="E348" s="393"/>
      <c r="F348" s="393"/>
      <c r="G348" s="393"/>
      <c r="H348" s="393"/>
      <c r="I348" s="377"/>
      <c r="J348" s="377"/>
    </row>
    <row r="349" spans="1:10" ht="15.75">
      <c r="A349" s="377"/>
      <c r="B349" s="392"/>
      <c r="C349" s="393"/>
      <c r="D349" s="393"/>
      <c r="E349" s="393"/>
      <c r="F349" s="393"/>
      <c r="G349" s="393"/>
      <c r="H349" s="393"/>
      <c r="I349" s="377"/>
      <c r="J349" s="377"/>
    </row>
    <row r="350" spans="1:10" ht="15.75">
      <c r="A350" s="377"/>
      <c r="B350" s="392"/>
      <c r="C350" s="393"/>
      <c r="D350" s="393"/>
      <c r="E350" s="393"/>
      <c r="F350" s="393"/>
      <c r="G350" s="393"/>
      <c r="H350" s="393"/>
      <c r="I350" s="377"/>
      <c r="J350" s="377"/>
    </row>
    <row r="351" spans="1:10" ht="15.75">
      <c r="A351" s="377"/>
      <c r="B351" s="392"/>
      <c r="C351" s="393"/>
      <c r="D351" s="393"/>
      <c r="E351" s="393"/>
      <c r="F351" s="393"/>
      <c r="G351" s="393"/>
      <c r="H351" s="393"/>
      <c r="I351" s="377"/>
      <c r="J351" s="377"/>
    </row>
    <row r="352" spans="1:10" ht="15.75">
      <c r="A352" s="377"/>
      <c r="B352" s="392"/>
      <c r="C352" s="393"/>
      <c r="D352" s="393"/>
      <c r="E352" s="393"/>
      <c r="F352" s="393"/>
      <c r="G352" s="393"/>
      <c r="H352" s="393"/>
      <c r="I352" s="377"/>
      <c r="J352" s="377"/>
    </row>
    <row r="353" spans="1:10" ht="15.75">
      <c r="A353" s="377"/>
      <c r="B353" s="392"/>
      <c r="C353" s="393"/>
      <c r="D353" s="393"/>
      <c r="E353" s="393"/>
      <c r="F353" s="393"/>
      <c r="G353" s="393"/>
      <c r="H353" s="393"/>
      <c r="I353" s="377"/>
      <c r="J353" s="377"/>
    </row>
    <row r="354" spans="1:10" ht="15.75">
      <c r="A354" s="377"/>
      <c r="B354" s="392"/>
      <c r="C354" s="393"/>
      <c r="D354" s="393"/>
      <c r="E354" s="393"/>
      <c r="F354" s="393"/>
      <c r="G354" s="393"/>
      <c r="H354" s="393"/>
      <c r="I354" s="377"/>
      <c r="J354" s="377"/>
    </row>
    <row r="355" spans="1:10" ht="15.75">
      <c r="A355" s="377"/>
      <c r="B355" s="392"/>
      <c r="C355" s="393"/>
      <c r="D355" s="393"/>
      <c r="E355" s="393"/>
      <c r="F355" s="393"/>
      <c r="G355" s="393"/>
      <c r="H355" s="393"/>
      <c r="I355" s="377"/>
      <c r="J355" s="377"/>
    </row>
    <row r="356" spans="1:10" ht="15.75">
      <c r="A356" s="377"/>
      <c r="B356" s="392"/>
      <c r="C356" s="393"/>
      <c r="D356" s="393"/>
      <c r="E356" s="393"/>
      <c r="F356" s="393"/>
      <c r="G356" s="393"/>
      <c r="H356" s="393"/>
      <c r="I356" s="377"/>
      <c r="J356" s="377"/>
    </row>
    <row r="357" spans="1:10" ht="15.75">
      <c r="A357" s="377"/>
      <c r="B357" s="392"/>
      <c r="C357" s="393"/>
      <c r="D357" s="393"/>
      <c r="E357" s="393"/>
      <c r="F357" s="393"/>
      <c r="G357" s="393"/>
      <c r="H357" s="393"/>
      <c r="I357" s="377"/>
      <c r="J357" s="377"/>
    </row>
    <row r="358" spans="1:10" ht="15.75">
      <c r="A358" s="377"/>
      <c r="B358" s="392"/>
      <c r="C358" s="393"/>
      <c r="D358" s="393"/>
      <c r="E358" s="393"/>
      <c r="F358" s="393"/>
      <c r="G358" s="393"/>
      <c r="H358" s="393"/>
      <c r="I358" s="377"/>
      <c r="J358" s="377"/>
    </row>
    <row r="359" spans="1:10" ht="15.75">
      <c r="A359" s="377"/>
      <c r="B359" s="392"/>
      <c r="C359" s="393"/>
      <c r="D359" s="393"/>
      <c r="E359" s="393"/>
      <c r="F359" s="393"/>
      <c r="G359" s="393"/>
      <c r="H359" s="393"/>
      <c r="I359" s="377"/>
      <c r="J359" s="377"/>
    </row>
    <row r="360" spans="1:10" ht="15.75">
      <c r="A360" s="377"/>
      <c r="B360" s="392"/>
      <c r="C360" s="393"/>
      <c r="D360" s="393"/>
      <c r="E360" s="393"/>
      <c r="F360" s="393"/>
      <c r="G360" s="393"/>
      <c r="H360" s="393"/>
      <c r="I360" s="377"/>
      <c r="J360" s="377"/>
    </row>
    <row r="361" spans="1:10" ht="15.75">
      <c r="A361" s="377"/>
      <c r="B361" s="392"/>
      <c r="C361" s="393"/>
      <c r="D361" s="393"/>
      <c r="E361" s="393"/>
      <c r="F361" s="393"/>
      <c r="G361" s="393"/>
      <c r="H361" s="393"/>
      <c r="I361" s="377"/>
      <c r="J361" s="377"/>
    </row>
    <row r="362" spans="1:10" ht="15.75">
      <c r="A362" s="377"/>
      <c r="B362" s="392"/>
      <c r="C362" s="393"/>
      <c r="D362" s="393"/>
      <c r="E362" s="393"/>
      <c r="F362" s="393"/>
      <c r="G362" s="393"/>
      <c r="H362" s="393"/>
      <c r="I362" s="377"/>
      <c r="J362" s="377"/>
    </row>
    <row r="363" spans="1:10" ht="15.75">
      <c r="A363" s="377"/>
      <c r="B363" s="392"/>
      <c r="C363" s="393"/>
      <c r="D363" s="393"/>
      <c r="E363" s="393"/>
      <c r="F363" s="393"/>
      <c r="G363" s="393"/>
      <c r="H363" s="393"/>
      <c r="I363" s="377"/>
      <c r="J363" s="377"/>
    </row>
    <row r="364" spans="1:10" ht="15.75">
      <c r="A364" s="377"/>
      <c r="B364" s="392"/>
      <c r="C364" s="393"/>
      <c r="D364" s="393"/>
      <c r="E364" s="393"/>
      <c r="F364" s="393"/>
      <c r="G364" s="393"/>
      <c r="H364" s="393"/>
      <c r="I364" s="377"/>
      <c r="J364" s="377"/>
    </row>
    <row r="365" spans="1:10" ht="15.75">
      <c r="A365" s="377"/>
      <c r="B365" s="392"/>
      <c r="C365" s="393"/>
      <c r="D365" s="393"/>
      <c r="E365" s="393"/>
      <c r="F365" s="393"/>
      <c r="G365" s="393"/>
      <c r="H365" s="393"/>
      <c r="I365" s="377"/>
      <c r="J365" s="377"/>
    </row>
    <row r="366" spans="1:10" ht="15.75">
      <c r="A366" s="377"/>
      <c r="B366" s="392"/>
      <c r="C366" s="393"/>
      <c r="D366" s="393"/>
      <c r="E366" s="393"/>
      <c r="F366" s="393"/>
      <c r="G366" s="393"/>
      <c r="H366" s="393"/>
      <c r="I366" s="377"/>
      <c r="J366" s="377"/>
    </row>
    <row r="367" spans="1:10" ht="15.75">
      <c r="A367" s="377"/>
      <c r="B367" s="392"/>
      <c r="C367" s="393"/>
      <c r="D367" s="393"/>
      <c r="E367" s="393"/>
      <c r="F367" s="393"/>
      <c r="G367" s="393"/>
      <c r="H367" s="393"/>
      <c r="I367" s="377"/>
      <c r="J367" s="377"/>
    </row>
    <row r="368" spans="1:10" ht="15.75">
      <c r="A368" s="377"/>
      <c r="B368" s="392"/>
      <c r="C368" s="393"/>
      <c r="D368" s="393"/>
      <c r="E368" s="393"/>
      <c r="F368" s="393"/>
      <c r="G368" s="393"/>
      <c r="H368" s="393"/>
      <c r="I368" s="377"/>
      <c r="J368" s="377"/>
    </row>
    <row r="369" spans="1:10" ht="15.75">
      <c r="A369" s="377"/>
      <c r="B369" s="392"/>
      <c r="C369" s="393"/>
      <c r="D369" s="393"/>
      <c r="E369" s="393"/>
      <c r="F369" s="393"/>
      <c r="G369" s="393"/>
      <c r="H369" s="393"/>
      <c r="I369" s="377"/>
      <c r="J369" s="377"/>
    </row>
    <row r="370" spans="1:10" ht="15.75">
      <c r="A370" s="377"/>
      <c r="B370" s="392"/>
      <c r="C370" s="393"/>
      <c r="D370" s="393"/>
      <c r="E370" s="393"/>
      <c r="F370" s="393"/>
      <c r="G370" s="393"/>
      <c r="H370" s="393"/>
      <c r="I370" s="377"/>
      <c r="J370" s="377"/>
    </row>
    <row r="371" spans="1:10" ht="15.75">
      <c r="A371" s="377"/>
      <c r="B371" s="392"/>
      <c r="C371" s="393"/>
      <c r="D371" s="393"/>
      <c r="E371" s="393"/>
      <c r="F371" s="393"/>
      <c r="G371" s="393"/>
      <c r="H371" s="393"/>
      <c r="I371" s="377"/>
      <c r="J371" s="377"/>
    </row>
    <row r="372" spans="1:10" ht="15.75">
      <c r="A372" s="377"/>
      <c r="B372" s="392"/>
      <c r="C372" s="393"/>
      <c r="D372" s="393"/>
      <c r="E372" s="393"/>
      <c r="F372" s="393"/>
      <c r="G372" s="393"/>
      <c r="H372" s="393"/>
      <c r="I372" s="377"/>
      <c r="J372" s="377"/>
    </row>
    <row r="373" spans="1:10" ht="15.75">
      <c r="A373" s="377"/>
      <c r="B373" s="392"/>
      <c r="C373" s="393"/>
      <c r="D373" s="393"/>
      <c r="E373" s="393"/>
      <c r="F373" s="393"/>
      <c r="G373" s="393"/>
      <c r="H373" s="393"/>
      <c r="I373" s="377"/>
      <c r="J373" s="377"/>
    </row>
    <row r="374" spans="1:10" ht="15.75">
      <c r="A374" s="377"/>
      <c r="B374" s="392"/>
      <c r="C374" s="393"/>
      <c r="D374" s="393"/>
      <c r="E374" s="393"/>
      <c r="F374" s="393"/>
      <c r="G374" s="393"/>
      <c r="H374" s="393"/>
      <c r="I374" s="377"/>
      <c r="J374" s="377"/>
    </row>
    <row r="375" spans="1:10" ht="15.75">
      <c r="A375" s="377"/>
      <c r="B375" s="392"/>
      <c r="C375" s="393"/>
      <c r="D375" s="393"/>
      <c r="E375" s="393"/>
      <c r="F375" s="393"/>
      <c r="G375" s="393"/>
      <c r="H375" s="393"/>
      <c r="I375" s="377"/>
      <c r="J375" s="377"/>
    </row>
    <row r="376" spans="1:10" ht="15.75">
      <c r="A376" s="377"/>
      <c r="B376" s="392"/>
      <c r="C376" s="393"/>
      <c r="D376" s="393"/>
      <c r="E376" s="393"/>
      <c r="F376" s="393"/>
      <c r="G376" s="393"/>
      <c r="H376" s="393"/>
      <c r="I376" s="377"/>
      <c r="J376" s="377"/>
    </row>
    <row r="377" spans="1:10" ht="15.75">
      <c r="A377" s="377"/>
      <c r="B377" s="392"/>
      <c r="C377" s="393"/>
      <c r="D377" s="393"/>
      <c r="E377" s="393"/>
      <c r="F377" s="393"/>
      <c r="G377" s="393"/>
      <c r="H377" s="393"/>
      <c r="I377" s="377"/>
      <c r="J377" s="377"/>
    </row>
    <row r="378" spans="1:10" ht="15.75">
      <c r="A378" s="377"/>
      <c r="B378" s="392"/>
      <c r="C378" s="393"/>
      <c r="D378" s="393"/>
      <c r="E378" s="393"/>
      <c r="F378" s="393"/>
      <c r="G378" s="393"/>
      <c r="H378" s="393"/>
      <c r="I378" s="377"/>
      <c r="J378" s="377"/>
    </row>
    <row r="379" spans="1:10" ht="15.75">
      <c r="A379" s="377"/>
      <c r="B379" s="392"/>
      <c r="C379" s="393"/>
      <c r="D379" s="393"/>
      <c r="E379" s="393"/>
      <c r="F379" s="393"/>
      <c r="G379" s="393"/>
      <c r="H379" s="393"/>
      <c r="I379" s="377"/>
      <c r="J379" s="377"/>
    </row>
    <row r="380" spans="1:10" ht="15.75">
      <c r="A380" s="377"/>
      <c r="B380" s="392"/>
      <c r="C380" s="393"/>
      <c r="D380" s="393"/>
      <c r="E380" s="393"/>
      <c r="F380" s="393"/>
      <c r="G380" s="393"/>
      <c r="H380" s="393"/>
      <c r="I380" s="377"/>
      <c r="J380" s="377"/>
    </row>
    <row r="381" spans="1:10" ht="15.75">
      <c r="A381" s="377"/>
      <c r="B381" s="392"/>
      <c r="C381" s="393"/>
      <c r="D381" s="393"/>
      <c r="E381" s="393"/>
      <c r="F381" s="393"/>
      <c r="G381" s="393"/>
      <c r="H381" s="393"/>
      <c r="I381" s="377"/>
      <c r="J381" s="377"/>
    </row>
    <row r="382" spans="1:10" ht="15.75">
      <c r="A382" s="377"/>
      <c r="B382" s="392"/>
      <c r="C382" s="393"/>
      <c r="D382" s="393"/>
      <c r="E382" s="393"/>
      <c r="F382" s="393"/>
      <c r="G382" s="393"/>
      <c r="H382" s="393"/>
      <c r="I382" s="377"/>
      <c r="J382" s="377"/>
    </row>
    <row r="383" spans="1:10" ht="15.75">
      <c r="A383" s="377"/>
      <c r="B383" s="392"/>
      <c r="C383" s="393"/>
      <c r="D383" s="393"/>
      <c r="E383" s="393"/>
      <c r="F383" s="393"/>
      <c r="G383" s="393"/>
      <c r="H383" s="393"/>
      <c r="I383" s="377"/>
      <c r="J383" s="377"/>
    </row>
    <row r="384" spans="1:10" ht="15.75">
      <c r="A384" s="377"/>
      <c r="B384" s="392"/>
      <c r="C384" s="393"/>
      <c r="D384" s="393"/>
      <c r="E384" s="393"/>
      <c r="F384" s="393"/>
      <c r="G384" s="393"/>
      <c r="H384" s="393"/>
      <c r="I384" s="377"/>
      <c r="J384" s="377"/>
    </row>
    <row r="385" spans="1:10" ht="15.75">
      <c r="A385" s="377"/>
      <c r="B385" s="392"/>
      <c r="C385" s="393"/>
      <c r="D385" s="393"/>
      <c r="E385" s="393"/>
      <c r="F385" s="393"/>
      <c r="G385" s="393"/>
      <c r="H385" s="393"/>
      <c r="I385" s="377"/>
      <c r="J385" s="377"/>
    </row>
    <row r="386" spans="1:10" ht="15.75">
      <c r="A386" s="377"/>
      <c r="B386" s="392"/>
      <c r="C386" s="393"/>
      <c r="D386" s="393"/>
      <c r="E386" s="393"/>
      <c r="F386" s="393"/>
      <c r="G386" s="393"/>
      <c r="H386" s="393"/>
      <c r="I386" s="377"/>
      <c r="J386" s="377"/>
    </row>
    <row r="387" spans="1:10" ht="15.75">
      <c r="A387" s="377"/>
      <c r="B387" s="392"/>
      <c r="C387" s="393"/>
      <c r="D387" s="393"/>
      <c r="E387" s="393"/>
      <c r="F387" s="393"/>
      <c r="G387" s="393"/>
      <c r="H387" s="393"/>
      <c r="I387" s="377"/>
      <c r="J387" s="377"/>
    </row>
    <row r="388" spans="1:10" ht="15.75">
      <c r="A388" s="377"/>
      <c r="B388" s="392"/>
      <c r="C388" s="393"/>
      <c r="D388" s="393"/>
      <c r="E388" s="393"/>
      <c r="F388" s="393"/>
      <c r="G388" s="393"/>
      <c r="H388" s="393"/>
      <c r="I388" s="377"/>
      <c r="J388" s="377"/>
    </row>
    <row r="389" spans="1:10" ht="15.75">
      <c r="A389" s="377"/>
      <c r="B389" s="392"/>
      <c r="C389" s="393"/>
      <c r="D389" s="393"/>
      <c r="E389" s="393"/>
      <c r="F389" s="393"/>
      <c r="G389" s="393"/>
      <c r="H389" s="393"/>
      <c r="I389" s="377"/>
      <c r="J389" s="377"/>
    </row>
    <row r="390" spans="1:10" ht="15.75">
      <c r="A390" s="377"/>
      <c r="B390" s="392"/>
      <c r="C390" s="393"/>
      <c r="D390" s="393"/>
      <c r="E390" s="393"/>
      <c r="F390" s="393"/>
      <c r="G390" s="393"/>
      <c r="H390" s="393"/>
      <c r="I390" s="377"/>
      <c r="J390" s="377"/>
    </row>
    <row r="391" spans="1:10" ht="15.75">
      <c r="A391" s="377"/>
      <c r="B391" s="392"/>
      <c r="C391" s="393"/>
      <c r="D391" s="393"/>
      <c r="E391" s="393"/>
      <c r="F391" s="393"/>
      <c r="G391" s="393"/>
      <c r="H391" s="393"/>
      <c r="I391" s="377"/>
      <c r="J391" s="377"/>
    </row>
    <row r="392" spans="1:10" ht="15.75">
      <c r="A392" s="377"/>
      <c r="B392" s="392"/>
      <c r="C392" s="393"/>
      <c r="D392" s="393"/>
      <c r="E392" s="393"/>
      <c r="F392" s="393"/>
      <c r="G392" s="393"/>
      <c r="H392" s="393"/>
      <c r="I392" s="377"/>
      <c r="J392" s="377"/>
    </row>
    <row r="393" spans="1:10" ht="15.75">
      <c r="A393" s="377"/>
      <c r="B393" s="392"/>
      <c r="C393" s="393"/>
      <c r="D393" s="393"/>
      <c r="E393" s="393"/>
      <c r="F393" s="393"/>
      <c r="G393" s="393"/>
      <c r="H393" s="393"/>
      <c r="I393" s="377"/>
      <c r="J393" s="377"/>
    </row>
    <row r="394" spans="1:10" ht="15.75">
      <c r="A394" s="377"/>
      <c r="B394" s="392"/>
      <c r="C394" s="393"/>
      <c r="D394" s="393"/>
      <c r="E394" s="393"/>
      <c r="F394" s="393"/>
      <c r="G394" s="393"/>
      <c r="H394" s="393"/>
      <c r="I394" s="377"/>
      <c r="J394" s="377"/>
    </row>
    <row r="395" spans="1:10" ht="15.75">
      <c r="A395" s="377"/>
      <c r="B395" s="392"/>
      <c r="C395" s="393"/>
      <c r="D395" s="393"/>
      <c r="E395" s="393"/>
      <c r="F395" s="393"/>
      <c r="G395" s="393"/>
      <c r="H395" s="393"/>
      <c r="I395" s="377"/>
      <c r="J395" s="377"/>
    </row>
    <row r="396" spans="1:10" ht="15.75">
      <c r="A396" s="377"/>
      <c r="B396" s="392"/>
      <c r="C396" s="393"/>
      <c r="D396" s="393"/>
      <c r="E396" s="393"/>
      <c r="F396" s="393"/>
      <c r="G396" s="393"/>
      <c r="H396" s="393"/>
      <c r="I396" s="377"/>
      <c r="J396" s="377"/>
    </row>
    <row r="397" spans="1:10" ht="15.75">
      <c r="A397" s="377"/>
      <c r="B397" s="392"/>
      <c r="C397" s="393"/>
      <c r="D397" s="393"/>
      <c r="E397" s="393"/>
      <c r="F397" s="393"/>
      <c r="G397" s="393"/>
      <c r="H397" s="393"/>
      <c r="I397" s="377"/>
      <c r="J397" s="377"/>
    </row>
    <row r="398" spans="1:10" ht="15.75">
      <c r="A398" s="377"/>
      <c r="B398" s="392"/>
      <c r="C398" s="393"/>
      <c r="D398" s="393"/>
      <c r="E398" s="393"/>
      <c r="F398" s="393"/>
      <c r="G398" s="393"/>
      <c r="H398" s="393"/>
      <c r="I398" s="377"/>
      <c r="J398" s="377"/>
    </row>
    <row r="399" spans="1:10" ht="15.75">
      <c r="A399" s="377"/>
      <c r="B399" s="392"/>
      <c r="C399" s="393"/>
      <c r="D399" s="393"/>
      <c r="E399" s="393"/>
      <c r="F399" s="393"/>
      <c r="G399" s="393"/>
      <c r="H399" s="393"/>
      <c r="I399" s="377"/>
      <c r="J399" s="377"/>
    </row>
    <row r="400" spans="1:10" ht="15.75">
      <c r="A400" s="377"/>
      <c r="B400" s="392"/>
      <c r="C400" s="393"/>
      <c r="D400" s="393"/>
      <c r="E400" s="393"/>
      <c r="F400" s="393"/>
      <c r="G400" s="393"/>
      <c r="H400" s="393"/>
      <c r="I400" s="377"/>
      <c r="J400" s="377"/>
    </row>
    <row r="401" spans="1:10" ht="15.75">
      <c r="A401" s="377"/>
      <c r="B401" s="392"/>
      <c r="C401" s="393"/>
      <c r="D401" s="393"/>
      <c r="E401" s="393"/>
      <c r="F401" s="393"/>
      <c r="G401" s="393"/>
      <c r="H401" s="393"/>
      <c r="I401" s="377"/>
      <c r="J401" s="377"/>
    </row>
    <row r="402" spans="1:10" ht="15.75">
      <c r="A402" s="377"/>
      <c r="B402" s="392"/>
      <c r="C402" s="393"/>
      <c r="D402" s="393"/>
      <c r="E402" s="393"/>
      <c r="F402" s="393"/>
      <c r="G402" s="393"/>
      <c r="H402" s="393"/>
      <c r="I402" s="377"/>
      <c r="J402" s="377"/>
    </row>
    <row r="403" spans="1:10" ht="15.75">
      <c r="A403" s="377"/>
      <c r="B403" s="392"/>
      <c r="C403" s="393"/>
      <c r="D403" s="393"/>
      <c r="E403" s="393"/>
      <c r="F403" s="393"/>
      <c r="G403" s="393"/>
      <c r="H403" s="393"/>
      <c r="I403" s="377"/>
      <c r="J403" s="377"/>
    </row>
    <row r="404" spans="1:10" ht="15.75">
      <c r="A404" s="377"/>
      <c r="B404" s="392"/>
      <c r="C404" s="393"/>
      <c r="D404" s="393"/>
      <c r="E404" s="393"/>
      <c r="F404" s="393"/>
      <c r="G404" s="393"/>
      <c r="H404" s="393"/>
      <c r="I404" s="377"/>
      <c r="J404" s="377"/>
    </row>
    <row r="405" spans="1:10" ht="15.75">
      <c r="A405" s="377"/>
      <c r="B405" s="392"/>
      <c r="C405" s="393"/>
      <c r="D405" s="393"/>
      <c r="E405" s="393"/>
      <c r="F405" s="393"/>
      <c r="G405" s="393"/>
      <c r="H405" s="393"/>
      <c r="I405" s="377"/>
      <c r="J405" s="377"/>
    </row>
    <row r="406" spans="1:10" ht="15.75">
      <c r="A406" s="377"/>
      <c r="B406" s="392"/>
      <c r="C406" s="393"/>
      <c r="D406" s="393"/>
      <c r="E406" s="393"/>
      <c r="F406" s="393"/>
      <c r="G406" s="393"/>
      <c r="H406" s="393"/>
      <c r="I406" s="377"/>
      <c r="J406" s="377"/>
    </row>
    <row r="407" spans="1:10" ht="15.75">
      <c r="A407" s="377"/>
      <c r="B407" s="392"/>
      <c r="C407" s="393"/>
      <c r="D407" s="393"/>
      <c r="E407" s="393"/>
      <c r="F407" s="393"/>
      <c r="G407" s="393"/>
      <c r="H407" s="393"/>
      <c r="I407" s="377"/>
      <c r="J407" s="377"/>
    </row>
    <row r="408" spans="1:10" ht="15.75">
      <c r="A408" s="377"/>
      <c r="B408" s="392"/>
      <c r="C408" s="393"/>
      <c r="D408" s="393"/>
      <c r="E408" s="393"/>
      <c r="F408" s="393"/>
      <c r="G408" s="393"/>
      <c r="H408" s="393"/>
      <c r="I408" s="377"/>
      <c r="J408" s="377"/>
    </row>
    <row r="409" spans="1:10" ht="15.75">
      <c r="A409" s="377"/>
      <c r="B409" s="392"/>
      <c r="C409" s="393"/>
      <c r="D409" s="393"/>
      <c r="E409" s="393"/>
      <c r="F409" s="393"/>
      <c r="G409" s="393"/>
      <c r="H409" s="393"/>
      <c r="I409" s="377"/>
      <c r="J409" s="377"/>
    </row>
    <row r="410" spans="1:10" ht="15.75">
      <c r="A410" s="377"/>
      <c r="B410" s="392"/>
      <c r="C410" s="393"/>
      <c r="D410" s="393"/>
      <c r="E410" s="393"/>
      <c r="F410" s="393"/>
      <c r="G410" s="393"/>
      <c r="H410" s="393"/>
      <c r="I410" s="377"/>
      <c r="J410" s="377"/>
    </row>
    <row r="411" spans="1:10" ht="15.75">
      <c r="A411" s="377"/>
      <c r="B411" s="392"/>
      <c r="C411" s="393"/>
      <c r="D411" s="393"/>
      <c r="E411" s="393"/>
      <c r="F411" s="393"/>
      <c r="G411" s="393"/>
      <c r="H411" s="393"/>
      <c r="I411" s="377"/>
      <c r="J411" s="377"/>
    </row>
    <row r="412" spans="1:10" ht="15.75">
      <c r="A412" s="377"/>
      <c r="B412" s="392"/>
      <c r="C412" s="393"/>
      <c r="D412" s="393"/>
      <c r="E412" s="393"/>
      <c r="F412" s="393"/>
      <c r="G412" s="393"/>
      <c r="H412" s="393"/>
      <c r="I412" s="377"/>
      <c r="J412" s="377"/>
    </row>
    <row r="413" spans="1:10" ht="15.75">
      <c r="A413" s="377"/>
      <c r="B413" s="392"/>
      <c r="C413" s="393"/>
      <c r="D413" s="393"/>
      <c r="E413" s="393"/>
      <c r="F413" s="393"/>
      <c r="G413" s="393"/>
      <c r="H413" s="393"/>
      <c r="I413" s="377"/>
      <c r="J413" s="377"/>
    </row>
    <row r="414" spans="1:10" ht="15.75">
      <c r="A414" s="377"/>
      <c r="B414" s="392"/>
      <c r="C414" s="393"/>
      <c r="D414" s="393"/>
      <c r="E414" s="393"/>
      <c r="F414" s="393"/>
      <c r="G414" s="393"/>
      <c r="H414" s="393"/>
      <c r="I414" s="377"/>
      <c r="J414" s="377"/>
    </row>
    <row r="415" spans="1:10" ht="15.75">
      <c r="A415" s="377"/>
      <c r="B415" s="392"/>
      <c r="C415" s="393"/>
      <c r="D415" s="393"/>
      <c r="E415" s="393"/>
      <c r="F415" s="393"/>
      <c r="G415" s="393"/>
      <c r="H415" s="393"/>
      <c r="I415" s="377"/>
      <c r="J415" s="377"/>
    </row>
    <row r="416" spans="1:10" ht="15.75">
      <c r="A416" s="377"/>
      <c r="B416" s="392"/>
      <c r="C416" s="393"/>
      <c r="D416" s="393"/>
      <c r="E416" s="393"/>
      <c r="F416" s="393"/>
      <c r="G416" s="393"/>
      <c r="H416" s="393"/>
      <c r="I416" s="377"/>
      <c r="J416" s="377"/>
    </row>
    <row r="417" spans="1:10" ht="15.75">
      <c r="A417" s="377"/>
      <c r="B417" s="392"/>
      <c r="C417" s="393"/>
      <c r="D417" s="393"/>
      <c r="E417" s="393"/>
      <c r="F417" s="393"/>
      <c r="G417" s="393"/>
      <c r="H417" s="393"/>
      <c r="I417" s="377"/>
      <c r="J417" s="377"/>
    </row>
    <row r="418" spans="1:10" ht="15.75">
      <c r="A418" s="377"/>
      <c r="B418" s="392"/>
      <c r="C418" s="393"/>
      <c r="D418" s="393"/>
      <c r="E418" s="393"/>
      <c r="F418" s="393"/>
      <c r="G418" s="393"/>
      <c r="H418" s="393"/>
      <c r="I418" s="377"/>
      <c r="J418" s="377"/>
    </row>
    <row r="419" spans="1:10" ht="15.75">
      <c r="A419" s="377"/>
      <c r="B419" s="392"/>
      <c r="C419" s="393"/>
      <c r="D419" s="393"/>
      <c r="E419" s="393"/>
      <c r="F419" s="393"/>
      <c r="G419" s="393"/>
      <c r="H419" s="393"/>
      <c r="I419" s="377"/>
      <c r="J419" s="377"/>
    </row>
    <row r="420" spans="1:10" ht="15.75">
      <c r="A420" s="377"/>
      <c r="B420" s="392"/>
      <c r="C420" s="393"/>
      <c r="D420" s="393"/>
      <c r="E420" s="393"/>
      <c r="F420" s="393"/>
      <c r="G420" s="393"/>
      <c r="H420" s="393"/>
      <c r="I420" s="377"/>
      <c r="J420" s="377"/>
    </row>
    <row r="421" spans="1:10" ht="15.75">
      <c r="A421" s="377"/>
      <c r="B421" s="392"/>
      <c r="C421" s="393"/>
      <c r="D421" s="393"/>
      <c r="E421" s="393"/>
      <c r="F421" s="393"/>
      <c r="G421" s="393"/>
      <c r="H421" s="393"/>
      <c r="I421" s="377"/>
      <c r="J421" s="377"/>
    </row>
    <row r="422" spans="1:10" ht="15.75">
      <c r="A422" s="377"/>
      <c r="B422" s="392"/>
      <c r="C422" s="393"/>
      <c r="D422" s="393"/>
      <c r="E422" s="393"/>
      <c r="F422" s="393"/>
      <c r="G422" s="393"/>
      <c r="H422" s="393"/>
      <c r="I422" s="377"/>
      <c r="J422" s="377"/>
    </row>
    <row r="423" spans="1:10" ht="15.75">
      <c r="A423" s="377"/>
      <c r="B423" s="392"/>
      <c r="C423" s="393"/>
      <c r="D423" s="393"/>
      <c r="E423" s="393"/>
      <c r="F423" s="393"/>
      <c r="G423" s="393"/>
      <c r="H423" s="393"/>
      <c r="I423" s="377"/>
      <c r="J423" s="377"/>
    </row>
    <row r="424" spans="1:10" ht="15.75">
      <c r="A424" s="377"/>
      <c r="B424" s="392"/>
      <c r="C424" s="393"/>
      <c r="D424" s="393"/>
      <c r="E424" s="393"/>
      <c r="F424" s="393"/>
      <c r="G424" s="393"/>
      <c r="H424" s="393"/>
      <c r="I424" s="377"/>
      <c r="J424" s="377"/>
    </row>
    <row r="425" spans="1:10" ht="15.75">
      <c r="A425" s="377"/>
      <c r="B425" s="392"/>
      <c r="C425" s="393"/>
      <c r="D425" s="393"/>
      <c r="E425" s="393"/>
      <c r="F425" s="393"/>
      <c r="G425" s="393"/>
      <c r="H425" s="393"/>
      <c r="I425" s="377"/>
      <c r="J425" s="377"/>
    </row>
    <row r="426" spans="1:10" ht="15.75">
      <c r="A426" s="377"/>
      <c r="B426" s="392"/>
      <c r="C426" s="393"/>
      <c r="D426" s="393"/>
      <c r="E426" s="393"/>
      <c r="F426" s="393"/>
      <c r="G426" s="393"/>
      <c r="H426" s="393"/>
      <c r="I426" s="377"/>
      <c r="J426" s="377"/>
    </row>
    <row r="427" spans="1:10" ht="15.75">
      <c r="A427" s="377"/>
      <c r="B427" s="392"/>
      <c r="C427" s="393"/>
      <c r="D427" s="393"/>
      <c r="E427" s="393"/>
      <c r="F427" s="393"/>
      <c r="G427" s="393"/>
      <c r="H427" s="393"/>
      <c r="I427" s="377"/>
      <c r="J427" s="377"/>
    </row>
    <row r="428" spans="1:10" ht="15.75">
      <c r="A428" s="377"/>
      <c r="B428" s="392"/>
      <c r="C428" s="393"/>
      <c r="D428" s="393"/>
      <c r="E428" s="393"/>
      <c r="F428" s="393"/>
      <c r="G428" s="393"/>
      <c r="H428" s="393"/>
      <c r="I428" s="377"/>
      <c r="J428" s="377"/>
    </row>
    <row r="429" spans="1:10" ht="15.75">
      <c r="A429" s="377"/>
      <c r="B429" s="392"/>
      <c r="C429" s="393"/>
      <c r="D429" s="393"/>
      <c r="E429" s="393"/>
      <c r="F429" s="393"/>
      <c r="G429" s="393"/>
      <c r="H429" s="393"/>
      <c r="I429" s="377"/>
      <c r="J429" s="377"/>
    </row>
    <row r="430" spans="1:10" ht="15.75">
      <c r="A430" s="377"/>
      <c r="B430" s="392"/>
      <c r="C430" s="393"/>
      <c r="D430" s="393"/>
      <c r="E430" s="393"/>
      <c r="F430" s="393"/>
      <c r="G430" s="393"/>
      <c r="H430" s="393"/>
      <c r="I430" s="377"/>
      <c r="J430" s="377"/>
    </row>
    <row r="431" spans="1:10" ht="15.75">
      <c r="A431" s="377"/>
      <c r="B431" s="392"/>
      <c r="C431" s="393"/>
      <c r="D431" s="393"/>
      <c r="E431" s="393"/>
      <c r="F431" s="393"/>
      <c r="G431" s="393"/>
      <c r="H431" s="393"/>
      <c r="I431" s="377"/>
      <c r="J431" s="377"/>
    </row>
    <row r="432" spans="1:10" ht="15.75">
      <c r="A432" s="377"/>
      <c r="B432" s="392"/>
      <c r="C432" s="393"/>
      <c r="D432" s="393"/>
      <c r="E432" s="393"/>
      <c r="F432" s="393"/>
      <c r="G432" s="393"/>
      <c r="H432" s="393"/>
      <c r="I432" s="377"/>
      <c r="J432" s="377"/>
    </row>
    <row r="433" spans="1:10" ht="15.75">
      <c r="A433" s="377"/>
      <c r="B433" s="392"/>
      <c r="C433" s="393"/>
      <c r="D433" s="393"/>
      <c r="E433" s="393"/>
      <c r="F433" s="393"/>
      <c r="G433" s="393"/>
      <c r="H433" s="393"/>
      <c r="I433" s="377"/>
      <c r="J433" s="377"/>
    </row>
    <row r="434" spans="1:10" ht="15.75">
      <c r="A434" s="377"/>
      <c r="B434" s="392"/>
      <c r="C434" s="393"/>
      <c r="D434" s="393"/>
      <c r="E434" s="393"/>
      <c r="F434" s="393"/>
      <c r="G434" s="393"/>
      <c r="H434" s="393"/>
      <c r="I434" s="377"/>
      <c r="J434" s="377"/>
    </row>
    <row r="435" spans="1:10" ht="15.75">
      <c r="A435" s="377"/>
      <c r="B435" s="392"/>
      <c r="C435" s="393"/>
      <c r="D435" s="393"/>
      <c r="E435" s="393"/>
      <c r="F435" s="393"/>
      <c r="G435" s="393"/>
      <c r="H435" s="393"/>
      <c r="I435" s="377"/>
      <c r="J435" s="377"/>
    </row>
    <row r="436" spans="1:10" ht="15.75">
      <c r="A436" s="377"/>
      <c r="B436" s="392"/>
      <c r="C436" s="393"/>
      <c r="D436" s="393"/>
      <c r="E436" s="393"/>
      <c r="F436" s="393"/>
      <c r="G436" s="393"/>
      <c r="H436" s="393"/>
      <c r="I436" s="377"/>
      <c r="J436" s="377"/>
    </row>
    <row r="437" spans="1:10" ht="15.75">
      <c r="A437" s="377"/>
      <c r="B437" s="392"/>
      <c r="C437" s="393"/>
      <c r="D437" s="393"/>
      <c r="E437" s="393"/>
      <c r="F437" s="393"/>
      <c r="G437" s="393"/>
      <c r="H437" s="393"/>
      <c r="I437" s="377"/>
      <c r="J437" s="377"/>
    </row>
    <row r="438" spans="1:10" ht="15.75">
      <c r="A438" s="377"/>
      <c r="B438" s="392"/>
      <c r="C438" s="393"/>
      <c r="D438" s="393"/>
      <c r="E438" s="393"/>
      <c r="F438" s="393"/>
      <c r="G438" s="393"/>
      <c r="H438" s="393"/>
      <c r="I438" s="377"/>
      <c r="J438" s="377"/>
    </row>
    <row r="439" spans="1:10" ht="15.75">
      <c r="A439" s="377"/>
      <c r="B439" s="392"/>
      <c r="C439" s="393"/>
      <c r="D439" s="393"/>
      <c r="E439" s="393"/>
      <c r="F439" s="393"/>
      <c r="G439" s="393"/>
      <c r="H439" s="393"/>
      <c r="I439" s="377"/>
      <c r="J439" s="377"/>
    </row>
    <row r="440" spans="1:10" ht="15.75">
      <c r="A440" s="377"/>
      <c r="B440" s="392"/>
      <c r="C440" s="393"/>
      <c r="D440" s="393"/>
      <c r="E440" s="393"/>
      <c r="F440" s="393"/>
      <c r="G440" s="393"/>
      <c r="H440" s="393"/>
      <c r="I440" s="377"/>
      <c r="J440" s="377"/>
    </row>
    <row r="441" spans="1:10" ht="15.75">
      <c r="A441" s="377"/>
      <c r="B441" s="392"/>
      <c r="C441" s="393"/>
      <c r="D441" s="393"/>
      <c r="E441" s="393"/>
      <c r="F441" s="393"/>
      <c r="G441" s="393"/>
      <c r="H441" s="393"/>
      <c r="I441" s="377"/>
      <c r="J441" s="377"/>
    </row>
    <row r="442" spans="1:10" ht="15.75">
      <c r="A442" s="377"/>
      <c r="B442" s="392"/>
      <c r="C442" s="393"/>
      <c r="D442" s="393"/>
      <c r="E442" s="393"/>
      <c r="F442" s="393"/>
      <c r="G442" s="393"/>
      <c r="H442" s="393"/>
      <c r="I442" s="377"/>
      <c r="J442" s="377"/>
    </row>
    <row r="443" spans="1:10" ht="15.75">
      <c r="A443" s="377"/>
      <c r="B443" s="392"/>
      <c r="C443" s="393"/>
      <c r="D443" s="393"/>
      <c r="E443" s="393"/>
      <c r="F443" s="393"/>
      <c r="G443" s="393"/>
      <c r="H443" s="393"/>
      <c r="I443" s="377"/>
      <c r="J443" s="377"/>
    </row>
    <row r="444" spans="1:10" ht="15.75">
      <c r="A444" s="377"/>
      <c r="B444" s="392"/>
      <c r="C444" s="393"/>
      <c r="D444" s="393"/>
      <c r="E444" s="393"/>
      <c r="F444" s="393"/>
      <c r="G444" s="393"/>
      <c r="H444" s="393"/>
      <c r="I444" s="377"/>
      <c r="J444" s="377"/>
    </row>
    <row r="445" spans="1:10" ht="15.75">
      <c r="A445" s="377"/>
      <c r="B445" s="392"/>
      <c r="C445" s="393"/>
      <c r="D445" s="393"/>
      <c r="E445" s="393"/>
      <c r="F445" s="393"/>
      <c r="G445" s="393"/>
      <c r="H445" s="393"/>
      <c r="I445" s="377"/>
      <c r="J445" s="377"/>
    </row>
    <row r="446" spans="1:10" ht="15.75">
      <c r="A446" s="377"/>
      <c r="B446" s="392"/>
      <c r="C446" s="393"/>
      <c r="D446" s="393"/>
      <c r="E446" s="393"/>
      <c r="F446" s="393"/>
      <c r="G446" s="393"/>
      <c r="H446" s="393"/>
      <c r="I446" s="377"/>
      <c r="J446" s="377"/>
    </row>
    <row r="447" spans="1:10" ht="15.75">
      <c r="A447" s="377"/>
      <c r="B447" s="392"/>
      <c r="C447" s="393"/>
      <c r="D447" s="393"/>
      <c r="E447" s="393"/>
      <c r="F447" s="393"/>
      <c r="G447" s="393"/>
      <c r="H447" s="393"/>
      <c r="I447" s="377"/>
      <c r="J447" s="377"/>
    </row>
    <row r="448" spans="1:10" ht="15.75">
      <c r="A448" s="377"/>
      <c r="B448" s="392"/>
      <c r="C448" s="393"/>
      <c r="D448" s="393"/>
      <c r="E448" s="393"/>
      <c r="F448" s="393"/>
      <c r="G448" s="393"/>
      <c r="H448" s="393"/>
      <c r="I448" s="377"/>
      <c r="J448" s="377"/>
    </row>
    <row r="449" spans="1:10" ht="15.75">
      <c r="A449" s="377"/>
      <c r="B449" s="392"/>
      <c r="C449" s="393"/>
      <c r="D449" s="393"/>
      <c r="E449" s="393"/>
      <c r="F449" s="393"/>
      <c r="G449" s="393"/>
      <c r="H449" s="393"/>
      <c r="I449" s="377"/>
      <c r="J449" s="377"/>
    </row>
    <row r="450" spans="1:10" ht="15.75">
      <c r="A450" s="377"/>
      <c r="B450" s="392"/>
      <c r="C450" s="393"/>
      <c r="D450" s="393"/>
      <c r="E450" s="393"/>
      <c r="F450" s="393"/>
      <c r="G450" s="393"/>
      <c r="H450" s="393"/>
      <c r="I450" s="377"/>
      <c r="J450" s="377"/>
    </row>
    <row r="451" spans="1:10" ht="15.75">
      <c r="A451" s="377"/>
      <c r="B451" s="392"/>
      <c r="C451" s="393"/>
      <c r="D451" s="393"/>
      <c r="E451" s="393"/>
      <c r="F451" s="393"/>
      <c r="G451" s="393"/>
      <c r="H451" s="393"/>
      <c r="I451" s="377"/>
      <c r="J451" s="377"/>
    </row>
    <row r="452" spans="1:10" ht="15.75">
      <c r="A452" s="377"/>
      <c r="B452" s="392"/>
      <c r="C452" s="393"/>
      <c r="D452" s="393"/>
      <c r="E452" s="393"/>
      <c r="F452" s="393"/>
      <c r="G452" s="393"/>
      <c r="H452" s="393"/>
      <c r="I452" s="377"/>
      <c r="J452" s="377"/>
    </row>
    <row r="453" spans="1:10" ht="15.75">
      <c r="A453" s="377"/>
      <c r="B453" s="392"/>
      <c r="C453" s="393"/>
      <c r="D453" s="393"/>
      <c r="E453" s="393"/>
      <c r="F453" s="393"/>
      <c r="G453" s="393"/>
      <c r="H453" s="393"/>
      <c r="I453" s="377"/>
      <c r="J453" s="377"/>
    </row>
    <row r="454" spans="1:10" ht="15.75">
      <c r="A454" s="377"/>
      <c r="B454" s="392"/>
      <c r="C454" s="393"/>
      <c r="D454" s="393"/>
      <c r="E454" s="393"/>
      <c r="F454" s="393"/>
      <c r="G454" s="393"/>
      <c r="H454" s="393"/>
      <c r="I454" s="377"/>
      <c r="J454" s="377"/>
    </row>
    <row r="455" spans="1:10" ht="15.75">
      <c r="A455" s="377"/>
      <c r="B455" s="392"/>
      <c r="C455" s="393"/>
      <c r="D455" s="393"/>
      <c r="E455" s="393"/>
      <c r="F455" s="393"/>
      <c r="G455" s="393"/>
      <c r="H455" s="393"/>
      <c r="I455" s="377"/>
      <c r="J455" s="377"/>
    </row>
    <row r="456" spans="1:10" ht="15.75">
      <c r="A456" s="377"/>
      <c r="B456" s="392"/>
      <c r="C456" s="393"/>
      <c r="D456" s="393"/>
      <c r="E456" s="393"/>
      <c r="F456" s="393"/>
      <c r="G456" s="393"/>
      <c r="H456" s="393"/>
      <c r="I456" s="377"/>
      <c r="J456" s="377"/>
    </row>
    <row r="457" spans="1:10" ht="15.75">
      <c r="A457" s="377"/>
      <c r="B457" s="392"/>
      <c r="C457" s="393"/>
      <c r="D457" s="393"/>
      <c r="E457" s="393"/>
      <c r="F457" s="393"/>
      <c r="G457" s="393"/>
      <c r="H457" s="393"/>
      <c r="I457" s="377"/>
      <c r="J457" s="377"/>
    </row>
    <row r="458" spans="1:10" ht="15.75">
      <c r="A458" s="394"/>
      <c r="B458" s="392"/>
      <c r="C458" s="393"/>
      <c r="D458" s="393"/>
      <c r="E458" s="395"/>
      <c r="F458" s="396"/>
      <c r="G458" s="397"/>
      <c r="H458" s="397"/>
      <c r="I458" s="377"/>
      <c r="J458" s="377"/>
    </row>
    <row r="459" spans="1:10" ht="15.75">
      <c r="A459" s="377"/>
      <c r="B459" s="392"/>
      <c r="C459" s="377"/>
      <c r="D459" s="377"/>
      <c r="E459" s="377"/>
      <c r="F459" s="377"/>
      <c r="G459" s="377"/>
      <c r="H459" s="377"/>
      <c r="I459" s="377"/>
      <c r="J459" s="377"/>
    </row>
    <row r="460" spans="1:10" ht="15.75">
      <c r="A460" s="377"/>
      <c r="B460" s="392"/>
      <c r="C460" s="377"/>
      <c r="D460" s="377"/>
      <c r="E460" s="377"/>
      <c r="F460" s="377"/>
      <c r="G460" s="377"/>
      <c r="H460" s="377"/>
      <c r="I460" s="377"/>
      <c r="J460" s="377"/>
    </row>
  </sheetData>
  <mergeCells count="11">
    <mergeCell ref="I3:I5"/>
    <mergeCell ref="J3:J5"/>
    <mergeCell ref="E4:F4"/>
    <mergeCell ref="G4:H4"/>
    <mergeCell ref="A1:J1"/>
    <mergeCell ref="A2:J2"/>
    <mergeCell ref="A3:A5"/>
    <mergeCell ref="B3:B5"/>
    <mergeCell ref="C3:C5"/>
    <mergeCell ref="D3:D5"/>
    <mergeCell ref="E3:H3"/>
  </mergeCells>
  <printOptions horizontalCentered="1" gridLines="1"/>
  <pageMargins left="0.19685039370078741" right="0.19685039370078741" top="0.47244094488188981" bottom="0.39370078740157483" header="0" footer="0.23622047244094491"/>
  <pageSetup paperSize="9" scale="83" orientation="landscape" r:id="rId1"/>
  <headerFooter differentOddEven="1" differentFirst="1">
    <oddFooter>&amp;C&amp;12Biểu 03 - &amp;P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635"/>
  <sheetViews>
    <sheetView zoomScale="85" zoomScaleNormal="85" zoomScaleSheetLayoutView="70" workbookViewId="0">
      <pane xSplit="2" ySplit="7" topLeftCell="C8" activePane="bottomRight" state="frozen"/>
      <selection pane="topRight" activeCell="C1" sqref="C1"/>
      <selection pane="bottomLeft" activeCell="A10" sqref="A10"/>
      <selection pane="bottomRight" activeCell="B11" sqref="B11"/>
    </sheetView>
  </sheetViews>
  <sheetFormatPr defaultRowHeight="140.25" customHeight="1"/>
  <cols>
    <col min="1" max="1" width="8.85546875" style="149" customWidth="1"/>
    <col min="2" max="2" width="50.7109375" style="41" customWidth="1"/>
    <col min="3" max="3" width="17" style="305" customWidth="1"/>
    <col min="4" max="4" width="14.42578125" style="41" customWidth="1"/>
    <col min="5" max="5" width="12.140625" style="92" customWidth="1"/>
    <col min="6" max="6" width="12.140625" style="42" customWidth="1"/>
    <col min="7" max="8" width="12.140625" style="43" customWidth="1"/>
    <col min="9" max="9" width="20.42578125" style="305" customWidth="1"/>
    <col min="10" max="10" width="23.42578125" style="305" customWidth="1"/>
    <col min="11" max="11" width="17" style="40" hidden="1" customWidth="1"/>
    <col min="12" max="13" width="12.5703125" style="40" bestFit="1" customWidth="1"/>
    <col min="14" max="14" width="13.85546875" style="40" customWidth="1"/>
    <col min="15" max="16384" width="9.140625" style="40"/>
  </cols>
  <sheetData>
    <row r="1" spans="1:15" ht="22.5" customHeight="1">
      <c r="A1" s="999" t="s">
        <v>1488</v>
      </c>
      <c r="B1" s="999"/>
      <c r="H1" s="995" t="s">
        <v>1257</v>
      </c>
      <c r="I1" s="995"/>
      <c r="J1" s="995"/>
    </row>
    <row r="2" spans="1:15" s="19" customFormat="1" ht="33.75" customHeight="1">
      <c r="A2" s="996" t="s">
        <v>675</v>
      </c>
      <c r="B2" s="996"/>
      <c r="C2" s="996"/>
      <c r="D2" s="996"/>
      <c r="E2" s="996"/>
      <c r="F2" s="996"/>
      <c r="G2" s="996"/>
      <c r="H2" s="996"/>
      <c r="I2" s="996"/>
      <c r="J2" s="996"/>
      <c r="K2" s="93"/>
      <c r="L2" s="93"/>
      <c r="M2" s="93"/>
      <c r="N2" s="93"/>
      <c r="O2" s="93"/>
    </row>
    <row r="3" spans="1:15" s="19" customFormat="1" ht="26.25" customHeight="1">
      <c r="A3" s="981" t="s">
        <v>1489</v>
      </c>
      <c r="B3" s="981"/>
      <c r="C3" s="981"/>
      <c r="D3" s="981"/>
      <c r="E3" s="981"/>
      <c r="F3" s="981"/>
      <c r="G3" s="981"/>
      <c r="H3" s="981"/>
      <c r="I3" s="981"/>
      <c r="J3" s="981"/>
      <c r="K3" s="93"/>
      <c r="L3" s="93"/>
      <c r="M3" s="93"/>
      <c r="N3" s="93"/>
      <c r="O3" s="93"/>
    </row>
    <row r="4" spans="1:15" s="19" customFormat="1" ht="17.25" customHeight="1">
      <c r="A4" s="94"/>
      <c r="B4" s="94"/>
      <c r="C4" s="307"/>
      <c r="D4" s="94"/>
      <c r="E4" s="94"/>
      <c r="F4" s="94"/>
      <c r="G4" s="94"/>
      <c r="H4" s="94"/>
      <c r="I4" s="302"/>
      <c r="J4" s="302"/>
    </row>
    <row r="5" spans="1:15" s="95" customFormat="1" ht="21" customHeight="1">
      <c r="A5" s="997" t="s">
        <v>1</v>
      </c>
      <c r="B5" s="997" t="s">
        <v>4</v>
      </c>
      <c r="C5" s="997" t="s">
        <v>676</v>
      </c>
      <c r="D5" s="997" t="s">
        <v>677</v>
      </c>
      <c r="E5" s="998" t="s">
        <v>678</v>
      </c>
      <c r="F5" s="998"/>
      <c r="G5" s="998"/>
      <c r="H5" s="998"/>
      <c r="I5" s="997" t="s">
        <v>679</v>
      </c>
      <c r="J5" s="997" t="s">
        <v>680</v>
      </c>
    </row>
    <row r="6" spans="1:15" s="95" customFormat="1" ht="20.25" customHeight="1">
      <c r="A6" s="997"/>
      <c r="B6" s="997"/>
      <c r="C6" s="997"/>
      <c r="D6" s="997"/>
      <c r="E6" s="998" t="s">
        <v>20</v>
      </c>
      <c r="F6" s="998"/>
      <c r="G6" s="998" t="s">
        <v>681</v>
      </c>
      <c r="H6" s="998"/>
      <c r="I6" s="997"/>
      <c r="J6" s="997"/>
    </row>
    <row r="7" spans="1:15" s="95" customFormat="1" ht="48.75" customHeight="1">
      <c r="A7" s="997"/>
      <c r="B7" s="997"/>
      <c r="C7" s="997"/>
      <c r="D7" s="997"/>
      <c r="E7" s="148" t="s">
        <v>682</v>
      </c>
      <c r="F7" s="237" t="s">
        <v>683</v>
      </c>
      <c r="G7" s="148" t="s">
        <v>682</v>
      </c>
      <c r="H7" s="237" t="s">
        <v>683</v>
      </c>
      <c r="I7" s="997"/>
      <c r="J7" s="997"/>
    </row>
    <row r="8" spans="1:15" s="97" customFormat="1" ht="28.5" customHeight="1">
      <c r="A8" s="96">
        <v>1</v>
      </c>
      <c r="B8" s="96">
        <v>2</v>
      </c>
      <c r="C8" s="96">
        <v>3</v>
      </c>
      <c r="D8" s="96">
        <v>4</v>
      </c>
      <c r="E8" s="96">
        <v>5</v>
      </c>
      <c r="F8" s="96">
        <v>6</v>
      </c>
      <c r="G8" s="96">
        <v>7</v>
      </c>
      <c r="H8" s="96">
        <v>8</v>
      </c>
      <c r="I8" s="96">
        <v>9</v>
      </c>
      <c r="J8" s="96">
        <v>10</v>
      </c>
    </row>
    <row r="9" spans="1:15" s="98" customFormat="1" ht="29.25" customHeight="1">
      <c r="A9" s="300" t="s">
        <v>583</v>
      </c>
      <c r="B9" s="297" t="s">
        <v>684</v>
      </c>
      <c r="C9" s="300">
        <f>+C10+C43</f>
        <v>96</v>
      </c>
      <c r="D9" s="297"/>
      <c r="E9" s="297"/>
      <c r="F9" s="297"/>
      <c r="G9" s="297"/>
      <c r="H9" s="297"/>
      <c r="I9" s="300"/>
      <c r="J9" s="300"/>
    </row>
    <row r="10" spans="1:15" s="98" customFormat="1" ht="25.5" customHeight="1">
      <c r="A10" s="300" t="s">
        <v>685</v>
      </c>
      <c r="B10" s="297" t="s">
        <v>686</v>
      </c>
      <c r="C10" s="300">
        <f>32+57</f>
        <v>89</v>
      </c>
      <c r="D10" s="297"/>
      <c r="E10" s="297"/>
      <c r="F10" s="297"/>
      <c r="G10" s="297"/>
      <c r="H10" s="297"/>
      <c r="I10" s="300"/>
      <c r="J10" s="300"/>
    </row>
    <row r="11" spans="1:15" s="98" customFormat="1" ht="142.5" customHeight="1">
      <c r="A11" s="299">
        <v>1</v>
      </c>
      <c r="B11" s="99" t="s">
        <v>687</v>
      </c>
      <c r="C11" s="298" t="s">
        <v>688</v>
      </c>
      <c r="D11" s="298" t="s">
        <v>689</v>
      </c>
      <c r="E11" s="100"/>
      <c r="F11" s="101">
        <v>2210</v>
      </c>
      <c r="G11" s="100" t="s">
        <v>690</v>
      </c>
      <c r="H11" s="102"/>
      <c r="I11" s="299" t="s">
        <v>691</v>
      </c>
      <c r="J11" s="104" t="s">
        <v>692</v>
      </c>
    </row>
    <row r="12" spans="1:15" s="98" customFormat="1" ht="95.25" customHeight="1">
      <c r="A12" s="299">
        <v>2</v>
      </c>
      <c r="B12" s="103" t="s">
        <v>693</v>
      </c>
      <c r="C12" s="298" t="s">
        <v>694</v>
      </c>
      <c r="D12" s="298">
        <v>1</v>
      </c>
      <c r="E12" s="100"/>
      <c r="F12" s="102"/>
      <c r="G12" s="102"/>
      <c r="H12" s="102"/>
      <c r="I12" s="299" t="s">
        <v>695</v>
      </c>
      <c r="J12" s="104" t="s">
        <v>692</v>
      </c>
    </row>
    <row r="13" spans="1:15" s="98" customFormat="1" ht="97.5" customHeight="1">
      <c r="A13" s="299">
        <v>3</v>
      </c>
      <c r="B13" s="105" t="s">
        <v>696</v>
      </c>
      <c r="C13" s="298" t="s">
        <v>694</v>
      </c>
      <c r="D13" s="298">
        <v>1</v>
      </c>
      <c r="E13" s="102">
        <v>37.28</v>
      </c>
      <c r="F13" s="102"/>
      <c r="G13" s="102">
        <v>37.28</v>
      </c>
      <c r="H13" s="102"/>
      <c r="I13" s="299" t="s">
        <v>697</v>
      </c>
      <c r="J13" s="303"/>
    </row>
    <row r="14" spans="1:15" s="98" customFormat="1" ht="140.25" customHeight="1">
      <c r="A14" s="299">
        <v>4</v>
      </c>
      <c r="B14" s="105" t="s">
        <v>698</v>
      </c>
      <c r="C14" s="298" t="s">
        <v>694</v>
      </c>
      <c r="D14" s="298">
        <v>1</v>
      </c>
      <c r="E14" s="102">
        <v>80.599999999999994</v>
      </c>
      <c r="F14" s="102"/>
      <c r="G14" s="102">
        <v>110.2</v>
      </c>
      <c r="H14" s="102"/>
      <c r="I14" s="299" t="s">
        <v>699</v>
      </c>
      <c r="J14" s="104" t="s">
        <v>692</v>
      </c>
    </row>
    <row r="15" spans="1:15" s="98" customFormat="1" ht="77.25" customHeight="1">
      <c r="A15" s="299">
        <v>5</v>
      </c>
      <c r="B15" s="105" t="s">
        <v>700</v>
      </c>
      <c r="C15" s="298" t="s">
        <v>694</v>
      </c>
      <c r="D15" s="298">
        <v>1</v>
      </c>
      <c r="E15" s="102">
        <v>72.8</v>
      </c>
      <c r="F15" s="102"/>
      <c r="G15" s="102">
        <v>35.35</v>
      </c>
      <c r="H15" s="106"/>
      <c r="I15" s="299" t="s">
        <v>701</v>
      </c>
      <c r="J15" s="299" t="s">
        <v>702</v>
      </c>
    </row>
    <row r="16" spans="1:15" s="98" customFormat="1" ht="77.25" customHeight="1">
      <c r="A16" s="299">
        <v>6</v>
      </c>
      <c r="B16" s="99" t="s">
        <v>703</v>
      </c>
      <c r="C16" s="298" t="s">
        <v>694</v>
      </c>
      <c r="D16" s="298">
        <v>1</v>
      </c>
      <c r="E16" s="102">
        <v>132.4</v>
      </c>
      <c r="F16" s="102"/>
      <c r="G16" s="102">
        <v>53.35</v>
      </c>
      <c r="H16" s="106"/>
      <c r="I16" s="299" t="s">
        <v>704</v>
      </c>
      <c r="J16" s="299" t="s">
        <v>702</v>
      </c>
    </row>
    <row r="17" spans="1:10" s="98" customFormat="1" ht="77.25" customHeight="1">
      <c r="A17" s="299">
        <v>7</v>
      </c>
      <c r="B17" s="99" t="s">
        <v>705</v>
      </c>
      <c r="C17" s="298" t="s">
        <v>694</v>
      </c>
      <c r="D17" s="298">
        <v>1</v>
      </c>
      <c r="E17" s="102">
        <v>215.4</v>
      </c>
      <c r="F17" s="102"/>
      <c r="G17" s="102">
        <v>199.15</v>
      </c>
      <c r="H17" s="102"/>
      <c r="I17" s="299" t="s">
        <v>706</v>
      </c>
      <c r="J17" s="299" t="s">
        <v>702</v>
      </c>
    </row>
    <row r="18" spans="1:10" s="98" customFormat="1" ht="77.25" customHeight="1">
      <c r="A18" s="299">
        <v>8</v>
      </c>
      <c r="B18" s="99" t="s">
        <v>707</v>
      </c>
      <c r="C18" s="298" t="s">
        <v>694</v>
      </c>
      <c r="D18" s="298">
        <v>1</v>
      </c>
      <c r="E18" s="102">
        <v>306.2</v>
      </c>
      <c r="F18" s="102"/>
      <c r="G18" s="102">
        <v>261.64</v>
      </c>
      <c r="H18" s="102"/>
      <c r="I18" s="299" t="s">
        <v>706</v>
      </c>
      <c r="J18" s="299" t="s">
        <v>702</v>
      </c>
    </row>
    <row r="19" spans="1:10" s="409" customFormat="1" ht="146.25" customHeight="1">
      <c r="A19" s="405">
        <v>9</v>
      </c>
      <c r="B19" s="406" t="s">
        <v>708</v>
      </c>
      <c r="C19" s="407" t="s">
        <v>694</v>
      </c>
      <c r="D19" s="407">
        <v>1</v>
      </c>
      <c r="E19" s="408">
        <v>306.39999999999998</v>
      </c>
      <c r="F19" s="408"/>
      <c r="G19" s="408">
        <v>61.98</v>
      </c>
      <c r="H19" s="408"/>
      <c r="I19" s="405" t="s">
        <v>709</v>
      </c>
      <c r="J19" s="405" t="s">
        <v>702</v>
      </c>
    </row>
    <row r="20" spans="1:10" s="409" customFormat="1" ht="77.25" customHeight="1">
      <c r="A20" s="405">
        <v>10</v>
      </c>
      <c r="B20" s="406" t="s">
        <v>710</v>
      </c>
      <c r="C20" s="407" t="s">
        <v>694</v>
      </c>
      <c r="D20" s="407">
        <v>1</v>
      </c>
      <c r="E20" s="408">
        <v>61.25</v>
      </c>
      <c r="F20" s="408"/>
      <c r="G20" s="408">
        <v>55.13</v>
      </c>
      <c r="H20" s="408"/>
      <c r="I20" s="405" t="s">
        <v>711</v>
      </c>
      <c r="J20" s="405" t="s">
        <v>702</v>
      </c>
    </row>
    <row r="21" spans="1:10" s="98" customFormat="1" ht="77.25" customHeight="1">
      <c r="A21" s="299">
        <v>11</v>
      </c>
      <c r="B21" s="99" t="s">
        <v>712</v>
      </c>
      <c r="C21" s="298" t="s">
        <v>694</v>
      </c>
      <c r="D21" s="298">
        <v>1</v>
      </c>
      <c r="E21" s="102">
        <v>61.25</v>
      </c>
      <c r="F21" s="102"/>
      <c r="G21" s="102">
        <v>57.46</v>
      </c>
      <c r="H21" s="106"/>
      <c r="I21" s="299" t="s">
        <v>713</v>
      </c>
      <c r="J21" s="299" t="s">
        <v>702</v>
      </c>
    </row>
    <row r="22" spans="1:10" s="409" customFormat="1" ht="77.25" customHeight="1">
      <c r="A22" s="405">
        <v>12</v>
      </c>
      <c r="B22" s="406" t="s">
        <v>714</v>
      </c>
      <c r="C22" s="407" t="s">
        <v>694</v>
      </c>
      <c r="D22" s="407">
        <v>1</v>
      </c>
      <c r="E22" s="408">
        <v>60.38</v>
      </c>
      <c r="F22" s="408"/>
      <c r="G22" s="408">
        <v>47.8</v>
      </c>
      <c r="H22" s="408"/>
      <c r="I22" s="405" t="s">
        <v>715</v>
      </c>
      <c r="J22" s="405" t="s">
        <v>702</v>
      </c>
    </row>
    <row r="23" spans="1:10" s="98" customFormat="1" ht="77.25" customHeight="1">
      <c r="A23" s="299">
        <v>13</v>
      </c>
      <c r="B23" s="99" t="s">
        <v>716</v>
      </c>
      <c r="C23" s="298" t="s">
        <v>694</v>
      </c>
      <c r="D23" s="298">
        <v>1</v>
      </c>
      <c r="E23" s="102">
        <v>16.100000000000001</v>
      </c>
      <c r="F23" s="102"/>
      <c r="G23" s="102">
        <v>35.61</v>
      </c>
      <c r="H23" s="106"/>
      <c r="I23" s="299" t="s">
        <v>717</v>
      </c>
      <c r="J23" s="299" t="s">
        <v>702</v>
      </c>
    </row>
    <row r="24" spans="1:10" s="98" customFormat="1" ht="77.25" customHeight="1">
      <c r="A24" s="299">
        <v>14</v>
      </c>
      <c r="B24" s="99" t="s">
        <v>718</v>
      </c>
      <c r="C24" s="298" t="s">
        <v>694</v>
      </c>
      <c r="D24" s="298">
        <v>1</v>
      </c>
      <c r="E24" s="102">
        <v>18.2</v>
      </c>
      <c r="F24" s="102"/>
      <c r="G24" s="102">
        <v>39.4</v>
      </c>
      <c r="H24" s="106"/>
      <c r="I24" s="299" t="s">
        <v>719</v>
      </c>
      <c r="J24" s="299" t="s">
        <v>702</v>
      </c>
    </row>
    <row r="25" spans="1:10" s="98" customFormat="1" ht="77.25" customHeight="1">
      <c r="A25" s="299">
        <v>15</v>
      </c>
      <c r="B25" s="99" t="s">
        <v>720</v>
      </c>
      <c r="C25" s="298" t="s">
        <v>694</v>
      </c>
      <c r="D25" s="298">
        <v>1</v>
      </c>
      <c r="E25" s="102">
        <v>55.6</v>
      </c>
      <c r="F25" s="102"/>
      <c r="G25" s="102">
        <v>75.010000000000005</v>
      </c>
      <c r="H25" s="102"/>
      <c r="I25" s="299" t="s">
        <v>721</v>
      </c>
      <c r="J25" s="299" t="s">
        <v>702</v>
      </c>
    </row>
    <row r="26" spans="1:10" s="409" customFormat="1" ht="77.25" customHeight="1">
      <c r="A26" s="405">
        <v>16</v>
      </c>
      <c r="B26" s="406" t="s">
        <v>722</v>
      </c>
      <c r="C26" s="407" t="s">
        <v>694</v>
      </c>
      <c r="D26" s="407">
        <v>1</v>
      </c>
      <c r="E26" s="408">
        <v>82.12</v>
      </c>
      <c r="F26" s="408"/>
      <c r="G26" s="408">
        <v>27.92</v>
      </c>
      <c r="H26" s="408"/>
      <c r="I26" s="405" t="s">
        <v>723</v>
      </c>
      <c r="J26" s="405" t="s">
        <v>702</v>
      </c>
    </row>
    <row r="27" spans="1:10" s="98" customFormat="1" ht="77.25" customHeight="1">
      <c r="A27" s="299">
        <v>17</v>
      </c>
      <c r="B27" s="99" t="s">
        <v>724</v>
      </c>
      <c r="C27" s="298" t="s">
        <v>694</v>
      </c>
      <c r="D27" s="298">
        <v>1</v>
      </c>
      <c r="E27" s="100">
        <v>90.97</v>
      </c>
      <c r="F27" s="100"/>
      <c r="G27" s="100">
        <v>36.549999999999997</v>
      </c>
      <c r="H27" s="102"/>
      <c r="I27" s="299" t="s">
        <v>725</v>
      </c>
      <c r="J27" s="299" t="s">
        <v>702</v>
      </c>
    </row>
    <row r="28" spans="1:10" s="98" customFormat="1" ht="77.25" customHeight="1">
      <c r="A28" s="299">
        <v>18</v>
      </c>
      <c r="B28" s="99" t="s">
        <v>726</v>
      </c>
      <c r="C28" s="298" t="s">
        <v>694</v>
      </c>
      <c r="D28" s="298">
        <v>1</v>
      </c>
      <c r="E28" s="100">
        <v>68.900000000000006</v>
      </c>
      <c r="F28" s="100"/>
      <c r="G28" s="100">
        <v>21.39</v>
      </c>
      <c r="H28" s="102"/>
      <c r="I28" s="299" t="s">
        <v>727</v>
      </c>
      <c r="J28" s="299" t="s">
        <v>702</v>
      </c>
    </row>
    <row r="29" spans="1:10" s="98" customFormat="1" ht="77.25" customHeight="1">
      <c r="A29" s="299">
        <v>19</v>
      </c>
      <c r="B29" s="99" t="s">
        <v>728</v>
      </c>
      <c r="C29" s="298" t="s">
        <v>694</v>
      </c>
      <c r="D29" s="298">
        <v>1</v>
      </c>
      <c r="E29" s="100">
        <v>56.7</v>
      </c>
      <c r="F29" s="100"/>
      <c r="G29" s="100">
        <v>26.6</v>
      </c>
      <c r="H29" s="102"/>
      <c r="I29" s="299" t="s">
        <v>729</v>
      </c>
      <c r="J29" s="299" t="s">
        <v>702</v>
      </c>
    </row>
    <row r="30" spans="1:10" s="98" customFormat="1" ht="77.25" customHeight="1">
      <c r="A30" s="299">
        <v>20</v>
      </c>
      <c r="B30" s="99" t="s">
        <v>730</v>
      </c>
      <c r="C30" s="298" t="s">
        <v>694</v>
      </c>
      <c r="D30" s="298">
        <v>1</v>
      </c>
      <c r="E30" s="100">
        <v>43.79</v>
      </c>
      <c r="F30" s="100"/>
      <c r="G30" s="100">
        <v>61.1</v>
      </c>
      <c r="H30" s="102"/>
      <c r="I30" s="299" t="s">
        <v>731</v>
      </c>
      <c r="J30" s="299" t="s">
        <v>702</v>
      </c>
    </row>
    <row r="31" spans="1:10" s="98" customFormat="1" ht="77.25" customHeight="1">
      <c r="A31" s="299">
        <v>21</v>
      </c>
      <c r="B31" s="99" t="s">
        <v>732</v>
      </c>
      <c r="C31" s="298" t="s">
        <v>694</v>
      </c>
      <c r="D31" s="298">
        <v>1</v>
      </c>
      <c r="E31" s="100">
        <v>36.979999999999997</v>
      </c>
      <c r="F31" s="100"/>
      <c r="G31" s="100">
        <v>36.979999999999997</v>
      </c>
      <c r="H31" s="102"/>
      <c r="I31" s="299" t="s">
        <v>733</v>
      </c>
      <c r="J31" s="299" t="s">
        <v>702</v>
      </c>
    </row>
    <row r="32" spans="1:10" s="409" customFormat="1" ht="77.25" customHeight="1">
      <c r="A32" s="405">
        <v>22</v>
      </c>
      <c r="B32" s="406" t="s">
        <v>734</v>
      </c>
      <c r="C32" s="407" t="s">
        <v>694</v>
      </c>
      <c r="D32" s="407">
        <v>1</v>
      </c>
      <c r="E32" s="416">
        <v>26.36</v>
      </c>
      <c r="F32" s="416"/>
      <c r="G32" s="416">
        <v>42.89</v>
      </c>
      <c r="H32" s="408"/>
      <c r="I32" s="405" t="s">
        <v>735</v>
      </c>
      <c r="J32" s="405" t="s">
        <v>702</v>
      </c>
    </row>
    <row r="33" spans="1:11" s="98" customFormat="1" ht="77.25" customHeight="1">
      <c r="A33" s="299">
        <v>23</v>
      </c>
      <c r="B33" s="99" t="s">
        <v>736</v>
      </c>
      <c r="C33" s="298" t="s">
        <v>694</v>
      </c>
      <c r="D33" s="298">
        <v>1</v>
      </c>
      <c r="E33" s="100">
        <v>34.619999999999997</v>
      </c>
      <c r="F33" s="100"/>
      <c r="G33" s="100">
        <v>49.01</v>
      </c>
      <c r="H33" s="102"/>
      <c r="I33" s="299" t="s">
        <v>737</v>
      </c>
      <c r="J33" s="299" t="s">
        <v>702</v>
      </c>
    </row>
    <row r="34" spans="1:11" s="98" customFormat="1" ht="77.25" customHeight="1">
      <c r="A34" s="299">
        <v>24</v>
      </c>
      <c r="B34" s="99" t="s">
        <v>738</v>
      </c>
      <c r="C34" s="298" t="s">
        <v>694</v>
      </c>
      <c r="D34" s="298">
        <v>1</v>
      </c>
      <c r="E34" s="100">
        <v>61.5</v>
      </c>
      <c r="F34" s="100"/>
      <c r="G34" s="100">
        <v>159.30000000000001</v>
      </c>
      <c r="H34" s="102"/>
      <c r="I34" s="299" t="s">
        <v>739</v>
      </c>
      <c r="J34" s="299" t="s">
        <v>702</v>
      </c>
    </row>
    <row r="35" spans="1:11" s="98" customFormat="1" ht="141.75" customHeight="1">
      <c r="A35" s="299">
        <v>25</v>
      </c>
      <c r="B35" s="99" t="s">
        <v>740</v>
      </c>
      <c r="C35" s="298" t="s">
        <v>694</v>
      </c>
      <c r="D35" s="298">
        <v>1</v>
      </c>
      <c r="E35" s="100">
        <v>45.26</v>
      </c>
      <c r="F35" s="100"/>
      <c r="G35" s="100">
        <v>65.099999999999994</v>
      </c>
      <c r="H35" s="102"/>
      <c r="I35" s="299" t="s">
        <v>741</v>
      </c>
      <c r="J35" s="299" t="s">
        <v>702</v>
      </c>
    </row>
    <row r="36" spans="1:11" s="98" customFormat="1" ht="77.25" customHeight="1">
      <c r="A36" s="299">
        <v>26</v>
      </c>
      <c r="B36" s="99" t="s">
        <v>742</v>
      </c>
      <c r="C36" s="298" t="s">
        <v>694</v>
      </c>
      <c r="D36" s="298">
        <v>1</v>
      </c>
      <c r="E36" s="100"/>
      <c r="F36" s="100"/>
      <c r="G36" s="100"/>
      <c r="H36" s="102"/>
      <c r="I36" s="299" t="s">
        <v>743</v>
      </c>
      <c r="J36" s="104" t="s">
        <v>692</v>
      </c>
    </row>
    <row r="37" spans="1:11" s="98" customFormat="1" ht="77.25" customHeight="1">
      <c r="A37" s="299">
        <v>27</v>
      </c>
      <c r="B37" s="99" t="s">
        <v>744</v>
      </c>
      <c r="C37" s="298" t="s">
        <v>694</v>
      </c>
      <c r="D37" s="298">
        <v>1</v>
      </c>
      <c r="E37" s="100"/>
      <c r="F37" s="100"/>
      <c r="G37" s="100"/>
      <c r="H37" s="102"/>
      <c r="I37" s="299" t="s">
        <v>745</v>
      </c>
      <c r="J37" s="104" t="s">
        <v>692</v>
      </c>
    </row>
    <row r="38" spans="1:11" s="98" customFormat="1" ht="77.25" customHeight="1">
      <c r="A38" s="299">
        <v>28</v>
      </c>
      <c r="B38" s="99" t="s">
        <v>746</v>
      </c>
      <c r="C38" s="298" t="s">
        <v>694</v>
      </c>
      <c r="D38" s="298">
        <v>1</v>
      </c>
      <c r="E38" s="100"/>
      <c r="F38" s="100"/>
      <c r="G38" s="100"/>
      <c r="H38" s="102"/>
      <c r="I38" s="299" t="s">
        <v>747</v>
      </c>
      <c r="J38" s="104" t="s">
        <v>692</v>
      </c>
    </row>
    <row r="39" spans="1:11" s="98" customFormat="1" ht="77.25" customHeight="1">
      <c r="A39" s="299">
        <v>29</v>
      </c>
      <c r="B39" s="99" t="s">
        <v>748</v>
      </c>
      <c r="C39" s="298" t="s">
        <v>694</v>
      </c>
      <c r="D39" s="298">
        <v>1</v>
      </c>
      <c r="E39" s="100"/>
      <c r="F39" s="100"/>
      <c r="G39" s="100"/>
      <c r="H39" s="102"/>
      <c r="I39" s="299" t="s">
        <v>749</v>
      </c>
      <c r="J39" s="104" t="s">
        <v>692</v>
      </c>
    </row>
    <row r="40" spans="1:11" s="98" customFormat="1" ht="77.25" customHeight="1">
      <c r="A40" s="299">
        <v>30</v>
      </c>
      <c r="B40" s="99" t="s">
        <v>750</v>
      </c>
      <c r="C40" s="298" t="s">
        <v>694</v>
      </c>
      <c r="D40" s="298">
        <v>1</v>
      </c>
      <c r="E40" s="100">
        <v>80</v>
      </c>
      <c r="F40" s="100"/>
      <c r="G40" s="100">
        <v>80</v>
      </c>
      <c r="H40" s="102"/>
      <c r="I40" s="299" t="s">
        <v>751</v>
      </c>
      <c r="J40" s="299" t="s">
        <v>702</v>
      </c>
    </row>
    <row r="41" spans="1:11" s="98" customFormat="1" ht="77.25" customHeight="1">
      <c r="A41" s="299">
        <v>31</v>
      </c>
      <c r="B41" s="99" t="s">
        <v>752</v>
      </c>
      <c r="C41" s="298" t="s">
        <v>753</v>
      </c>
      <c r="D41" s="298">
        <v>5</v>
      </c>
      <c r="E41" s="100"/>
      <c r="F41" s="100"/>
      <c r="G41" s="100">
        <v>66.849999999999994</v>
      </c>
      <c r="H41" s="102"/>
      <c r="I41" s="299"/>
      <c r="J41" s="299" t="s">
        <v>702</v>
      </c>
      <c r="K41" s="98" t="s">
        <v>754</v>
      </c>
    </row>
    <row r="42" spans="1:11" s="98" customFormat="1" ht="77.25" customHeight="1">
      <c r="A42" s="299">
        <v>32</v>
      </c>
      <c r="B42" s="99" t="s">
        <v>755</v>
      </c>
      <c r="C42" s="298" t="s">
        <v>753</v>
      </c>
      <c r="D42" s="298">
        <v>5</v>
      </c>
      <c r="E42" s="100"/>
      <c r="F42" s="100"/>
      <c r="G42" s="100">
        <v>65.5</v>
      </c>
      <c r="H42" s="102"/>
      <c r="I42" s="299"/>
      <c r="J42" s="299" t="s">
        <v>702</v>
      </c>
      <c r="K42" s="98" t="s">
        <v>754</v>
      </c>
    </row>
    <row r="43" spans="1:11" s="98" customFormat="1" ht="25.5" customHeight="1">
      <c r="A43" s="300" t="s">
        <v>756</v>
      </c>
      <c r="B43" s="297" t="s">
        <v>757</v>
      </c>
      <c r="C43" s="300">
        <v>7</v>
      </c>
      <c r="D43" s="297"/>
      <c r="E43" s="297"/>
      <c r="F43" s="297"/>
      <c r="G43" s="297"/>
      <c r="H43" s="297"/>
      <c r="I43" s="300"/>
      <c r="J43" s="300"/>
    </row>
    <row r="44" spans="1:11" s="98" customFormat="1" ht="39.75" customHeight="1">
      <c r="A44" s="299">
        <v>31</v>
      </c>
      <c r="B44" s="103" t="s">
        <v>758</v>
      </c>
      <c r="C44" s="299" t="s">
        <v>753</v>
      </c>
      <c r="D44" s="299">
        <v>21</v>
      </c>
      <c r="E44" s="106"/>
      <c r="F44" s="106"/>
      <c r="G44" s="107">
        <v>58.9</v>
      </c>
      <c r="H44" s="106"/>
      <c r="I44" s="303"/>
      <c r="J44" s="299" t="s">
        <v>759</v>
      </c>
    </row>
    <row r="45" spans="1:11" s="415" customFormat="1" ht="39.75" customHeight="1">
      <c r="A45" s="410">
        <v>32</v>
      </c>
      <c r="B45" s="411" t="s">
        <v>760</v>
      </c>
      <c r="C45" s="410" t="s">
        <v>753</v>
      </c>
      <c r="D45" s="410">
        <v>21</v>
      </c>
      <c r="E45" s="412"/>
      <c r="F45" s="412"/>
      <c r="G45" s="413">
        <v>65.099999999999994</v>
      </c>
      <c r="H45" s="412"/>
      <c r="I45" s="414"/>
      <c r="J45" s="410" t="s">
        <v>759</v>
      </c>
    </row>
    <row r="46" spans="1:11" s="415" customFormat="1" ht="39.75" customHeight="1">
      <c r="A46" s="410">
        <v>33</v>
      </c>
      <c r="B46" s="411" t="s">
        <v>761</v>
      </c>
      <c r="C46" s="410" t="s">
        <v>753</v>
      </c>
      <c r="D46" s="410">
        <v>21</v>
      </c>
      <c r="E46" s="412"/>
      <c r="F46" s="412"/>
      <c r="G46" s="413">
        <v>67.3</v>
      </c>
      <c r="H46" s="412"/>
      <c r="I46" s="414"/>
      <c r="J46" s="410" t="s">
        <v>759</v>
      </c>
    </row>
    <row r="47" spans="1:11" s="415" customFormat="1" ht="39.75" customHeight="1">
      <c r="A47" s="410">
        <v>34</v>
      </c>
      <c r="B47" s="411" t="s">
        <v>762</v>
      </c>
      <c r="C47" s="410" t="s">
        <v>753</v>
      </c>
      <c r="D47" s="410">
        <v>21</v>
      </c>
      <c r="E47" s="412"/>
      <c r="F47" s="412"/>
      <c r="G47" s="413">
        <v>61.5</v>
      </c>
      <c r="H47" s="412"/>
      <c r="I47" s="414"/>
      <c r="J47" s="410" t="s">
        <v>759</v>
      </c>
      <c r="K47" s="415" t="s">
        <v>754</v>
      </c>
    </row>
    <row r="48" spans="1:11" s="415" customFormat="1" ht="39.75" customHeight="1">
      <c r="A48" s="410">
        <v>35</v>
      </c>
      <c r="B48" s="411" t="s">
        <v>763</v>
      </c>
      <c r="C48" s="410" t="s">
        <v>753</v>
      </c>
      <c r="D48" s="410">
        <v>21</v>
      </c>
      <c r="E48" s="412"/>
      <c r="F48" s="412"/>
      <c r="G48" s="413">
        <v>67.400000000000006</v>
      </c>
      <c r="H48" s="412"/>
      <c r="I48" s="414"/>
      <c r="J48" s="410" t="s">
        <v>759</v>
      </c>
      <c r="K48" s="415" t="s">
        <v>754</v>
      </c>
    </row>
    <row r="49" spans="1:12" s="98" customFormat="1" ht="39.75" customHeight="1">
      <c r="A49" s="299">
        <v>36</v>
      </c>
      <c r="B49" s="103" t="s">
        <v>764</v>
      </c>
      <c r="C49" s="299" t="s">
        <v>753</v>
      </c>
      <c r="D49" s="299">
        <v>5</v>
      </c>
      <c r="E49" s="106"/>
      <c r="F49" s="106"/>
      <c r="G49" s="107">
        <v>51.9</v>
      </c>
      <c r="H49" s="106"/>
      <c r="I49" s="303"/>
      <c r="J49" s="299" t="s">
        <v>759</v>
      </c>
      <c r="K49" s="98" t="s">
        <v>754</v>
      </c>
    </row>
    <row r="50" spans="1:12" s="98" customFormat="1" ht="39.75" customHeight="1">
      <c r="A50" s="299">
        <v>37</v>
      </c>
      <c r="B50" s="103" t="s">
        <v>765</v>
      </c>
      <c r="C50" s="299" t="s">
        <v>753</v>
      </c>
      <c r="D50" s="299">
        <v>6</v>
      </c>
      <c r="E50" s="106"/>
      <c r="F50" s="106"/>
      <c r="G50" s="107">
        <v>66</v>
      </c>
      <c r="H50" s="106"/>
      <c r="I50" s="303"/>
      <c r="J50" s="299" t="s">
        <v>759</v>
      </c>
    </row>
    <row r="51" spans="1:12" s="108" customFormat="1" ht="33" customHeight="1">
      <c r="A51" s="300" t="s">
        <v>317</v>
      </c>
      <c r="B51" s="297" t="s">
        <v>766</v>
      </c>
      <c r="C51" s="300">
        <f>+C52+C224</f>
        <v>224</v>
      </c>
      <c r="D51" s="297"/>
      <c r="E51" s="297"/>
      <c r="F51" s="297"/>
      <c r="G51" s="297"/>
      <c r="H51" s="297"/>
      <c r="I51" s="300"/>
      <c r="J51" s="300"/>
    </row>
    <row r="52" spans="1:12" s="108" customFormat="1" ht="33" customHeight="1">
      <c r="A52" s="300" t="s">
        <v>47</v>
      </c>
      <c r="B52" s="297" t="s">
        <v>767</v>
      </c>
      <c r="C52" s="300">
        <v>166</v>
      </c>
      <c r="D52" s="297"/>
      <c r="E52" s="297"/>
      <c r="F52" s="297"/>
      <c r="G52" s="297"/>
      <c r="H52" s="297"/>
      <c r="I52" s="300"/>
      <c r="J52" s="300"/>
      <c r="L52" s="108">
        <f>158-C52</f>
        <v>-8</v>
      </c>
    </row>
    <row r="53" spans="1:12" s="108" customFormat="1" ht="33" customHeight="1">
      <c r="A53" s="300">
        <v>1</v>
      </c>
      <c r="B53" s="109" t="s">
        <v>768</v>
      </c>
      <c r="C53" s="300">
        <v>22</v>
      </c>
      <c r="D53" s="297"/>
      <c r="E53" s="300"/>
      <c r="F53" s="297"/>
      <c r="G53" s="297"/>
      <c r="H53" s="297"/>
      <c r="I53" s="300"/>
      <c r="J53" s="300"/>
    </row>
    <row r="54" spans="1:12" ht="33" customHeight="1">
      <c r="A54" s="296" t="s">
        <v>52</v>
      </c>
      <c r="B54" s="103" t="s">
        <v>768</v>
      </c>
      <c r="C54" s="296" t="s">
        <v>769</v>
      </c>
      <c r="D54" s="299" t="s">
        <v>770</v>
      </c>
      <c r="E54" s="102">
        <v>90</v>
      </c>
      <c r="F54" s="110"/>
      <c r="G54" s="110"/>
      <c r="H54" s="110"/>
      <c r="I54" s="296"/>
      <c r="J54" s="296"/>
    </row>
    <row r="55" spans="1:12" ht="33" customHeight="1">
      <c r="A55" s="296" t="s">
        <v>106</v>
      </c>
      <c r="B55" s="103" t="s">
        <v>768</v>
      </c>
      <c r="C55" s="296" t="s">
        <v>769</v>
      </c>
      <c r="D55" s="299" t="s">
        <v>771</v>
      </c>
      <c r="E55" s="102">
        <v>86.5</v>
      </c>
      <c r="F55" s="110"/>
      <c r="G55" s="110"/>
      <c r="H55" s="110"/>
      <c r="I55" s="296"/>
      <c r="J55" s="296"/>
    </row>
    <row r="56" spans="1:12" ht="33" customHeight="1">
      <c r="A56" s="296" t="s">
        <v>463</v>
      </c>
      <c r="B56" s="103" t="s">
        <v>768</v>
      </c>
      <c r="C56" s="296" t="s">
        <v>769</v>
      </c>
      <c r="D56" s="299" t="s">
        <v>772</v>
      </c>
      <c r="E56" s="102">
        <v>90</v>
      </c>
      <c r="F56" s="110"/>
      <c r="G56" s="110"/>
      <c r="H56" s="110"/>
      <c r="I56" s="296"/>
      <c r="J56" s="296"/>
    </row>
    <row r="57" spans="1:12" ht="33" customHeight="1">
      <c r="A57" s="296" t="s">
        <v>486</v>
      </c>
      <c r="B57" s="103" t="s">
        <v>768</v>
      </c>
      <c r="C57" s="296" t="s">
        <v>769</v>
      </c>
      <c r="D57" s="299" t="s">
        <v>773</v>
      </c>
      <c r="E57" s="102">
        <v>90</v>
      </c>
      <c r="F57" s="110"/>
      <c r="G57" s="110"/>
      <c r="H57" s="110"/>
      <c r="I57" s="296"/>
      <c r="J57" s="296"/>
    </row>
    <row r="58" spans="1:12" ht="33" customHeight="1">
      <c r="A58" s="296" t="s">
        <v>774</v>
      </c>
      <c r="B58" s="103" t="s">
        <v>768</v>
      </c>
      <c r="C58" s="296" t="s">
        <v>769</v>
      </c>
      <c r="D58" s="299" t="s">
        <v>775</v>
      </c>
      <c r="E58" s="102">
        <v>90</v>
      </c>
      <c r="F58" s="110"/>
      <c r="G58" s="110"/>
      <c r="H58" s="110"/>
      <c r="I58" s="296"/>
      <c r="J58" s="296"/>
    </row>
    <row r="59" spans="1:12" ht="33" customHeight="1">
      <c r="A59" s="296" t="s">
        <v>776</v>
      </c>
      <c r="B59" s="103" t="s">
        <v>768</v>
      </c>
      <c r="C59" s="296" t="s">
        <v>769</v>
      </c>
      <c r="D59" s="299" t="s">
        <v>777</v>
      </c>
      <c r="E59" s="102">
        <v>90</v>
      </c>
      <c r="F59" s="110"/>
      <c r="G59" s="110"/>
      <c r="H59" s="110"/>
      <c r="I59" s="296"/>
      <c r="J59" s="296"/>
    </row>
    <row r="60" spans="1:12" ht="33" customHeight="1">
      <c r="A60" s="296" t="s">
        <v>778</v>
      </c>
      <c r="B60" s="103" t="s">
        <v>768</v>
      </c>
      <c r="C60" s="296" t="s">
        <v>769</v>
      </c>
      <c r="D60" s="299" t="s">
        <v>779</v>
      </c>
      <c r="E60" s="102">
        <v>90</v>
      </c>
      <c r="F60" s="110"/>
      <c r="G60" s="110"/>
      <c r="H60" s="110"/>
      <c r="I60" s="296"/>
      <c r="J60" s="296"/>
    </row>
    <row r="61" spans="1:12" ht="33" customHeight="1">
      <c r="A61" s="296" t="s">
        <v>780</v>
      </c>
      <c r="B61" s="103" t="s">
        <v>768</v>
      </c>
      <c r="C61" s="296" t="s">
        <v>769</v>
      </c>
      <c r="D61" s="299" t="s">
        <v>781</v>
      </c>
      <c r="E61" s="102">
        <v>90</v>
      </c>
      <c r="F61" s="110"/>
      <c r="G61" s="110"/>
      <c r="H61" s="110"/>
      <c r="I61" s="296"/>
      <c r="J61" s="296"/>
    </row>
    <row r="62" spans="1:12" ht="33" customHeight="1">
      <c r="A62" s="296" t="s">
        <v>782</v>
      </c>
      <c r="B62" s="103" t="s">
        <v>768</v>
      </c>
      <c r="C62" s="296" t="s">
        <v>769</v>
      </c>
      <c r="D62" s="299" t="s">
        <v>783</v>
      </c>
      <c r="E62" s="102">
        <v>90</v>
      </c>
      <c r="F62" s="110"/>
      <c r="G62" s="110"/>
      <c r="H62" s="110"/>
      <c r="I62" s="296"/>
      <c r="J62" s="296"/>
    </row>
    <row r="63" spans="1:12" ht="33" customHeight="1">
      <c r="A63" s="296" t="s">
        <v>784</v>
      </c>
      <c r="B63" s="103" t="s">
        <v>768</v>
      </c>
      <c r="C63" s="296" t="s">
        <v>769</v>
      </c>
      <c r="D63" s="299" t="s">
        <v>785</v>
      </c>
      <c r="E63" s="102">
        <v>90</v>
      </c>
      <c r="F63" s="110"/>
      <c r="G63" s="110"/>
      <c r="H63" s="110"/>
      <c r="I63" s="296"/>
      <c r="J63" s="296"/>
    </row>
    <row r="64" spans="1:12" ht="33" customHeight="1">
      <c r="A64" s="296" t="s">
        <v>786</v>
      </c>
      <c r="B64" s="103" t="s">
        <v>768</v>
      </c>
      <c r="C64" s="296" t="s">
        <v>769</v>
      </c>
      <c r="D64" s="299" t="s">
        <v>787</v>
      </c>
      <c r="E64" s="102">
        <v>90</v>
      </c>
      <c r="F64" s="110"/>
      <c r="G64" s="110"/>
      <c r="H64" s="110"/>
      <c r="I64" s="296"/>
      <c r="J64" s="296"/>
    </row>
    <row r="65" spans="1:10" ht="33" customHeight="1">
      <c r="A65" s="296" t="s">
        <v>788</v>
      </c>
      <c r="B65" s="103" t="s">
        <v>768</v>
      </c>
      <c r="C65" s="296" t="s">
        <v>769</v>
      </c>
      <c r="D65" s="299" t="s">
        <v>789</v>
      </c>
      <c r="E65" s="102">
        <v>90</v>
      </c>
      <c r="F65" s="110"/>
      <c r="G65" s="110"/>
      <c r="H65" s="110"/>
      <c r="I65" s="296"/>
      <c r="J65" s="296"/>
    </row>
    <row r="66" spans="1:10" ht="33" customHeight="1">
      <c r="A66" s="296" t="s">
        <v>790</v>
      </c>
      <c r="B66" s="103" t="s">
        <v>768</v>
      </c>
      <c r="C66" s="296" t="s">
        <v>769</v>
      </c>
      <c r="D66" s="299" t="s">
        <v>791</v>
      </c>
      <c r="E66" s="102">
        <v>86.5</v>
      </c>
      <c r="F66" s="110"/>
      <c r="G66" s="110"/>
      <c r="H66" s="110"/>
      <c r="I66" s="296"/>
      <c r="J66" s="296"/>
    </row>
    <row r="67" spans="1:10" ht="33" customHeight="1">
      <c r="A67" s="296" t="s">
        <v>792</v>
      </c>
      <c r="B67" s="103" t="s">
        <v>768</v>
      </c>
      <c r="C67" s="296" t="s">
        <v>769</v>
      </c>
      <c r="D67" s="299" t="s">
        <v>793</v>
      </c>
      <c r="E67" s="102">
        <v>82.1</v>
      </c>
      <c r="F67" s="110"/>
      <c r="G67" s="110"/>
      <c r="H67" s="110"/>
      <c r="I67" s="296"/>
      <c r="J67" s="296"/>
    </row>
    <row r="68" spans="1:10" ht="33" customHeight="1">
      <c r="A68" s="296" t="s">
        <v>794</v>
      </c>
      <c r="B68" s="103" t="s">
        <v>768</v>
      </c>
      <c r="C68" s="296" t="s">
        <v>769</v>
      </c>
      <c r="D68" s="299" t="s">
        <v>795</v>
      </c>
      <c r="E68" s="102">
        <v>82.3</v>
      </c>
      <c r="F68" s="110"/>
      <c r="G68" s="110"/>
      <c r="H68" s="110"/>
      <c r="I68" s="296"/>
      <c r="J68" s="296"/>
    </row>
    <row r="69" spans="1:10" ht="33" customHeight="1">
      <c r="A69" s="296" t="s">
        <v>796</v>
      </c>
      <c r="B69" s="103" t="s">
        <v>768</v>
      </c>
      <c r="C69" s="296" t="s">
        <v>769</v>
      </c>
      <c r="D69" s="299" t="s">
        <v>797</v>
      </c>
      <c r="E69" s="102">
        <v>81.3</v>
      </c>
      <c r="F69" s="110"/>
      <c r="G69" s="110"/>
      <c r="H69" s="110"/>
      <c r="I69" s="296"/>
      <c r="J69" s="296"/>
    </row>
    <row r="70" spans="1:10" ht="33" customHeight="1">
      <c r="A70" s="296" t="s">
        <v>798</v>
      </c>
      <c r="B70" s="103" t="s">
        <v>768</v>
      </c>
      <c r="C70" s="296" t="s">
        <v>769</v>
      </c>
      <c r="D70" s="299" t="s">
        <v>799</v>
      </c>
      <c r="E70" s="102">
        <v>79.400000000000006</v>
      </c>
      <c r="F70" s="110"/>
      <c r="G70" s="110"/>
      <c r="H70" s="110"/>
      <c r="I70" s="296"/>
      <c r="J70" s="296"/>
    </row>
    <row r="71" spans="1:10" ht="33" customHeight="1">
      <c r="A71" s="296" t="s">
        <v>800</v>
      </c>
      <c r="B71" s="103" t="s">
        <v>768</v>
      </c>
      <c r="C71" s="296" t="s">
        <v>769</v>
      </c>
      <c r="D71" s="299" t="s">
        <v>801</v>
      </c>
      <c r="E71" s="102">
        <v>70</v>
      </c>
      <c r="F71" s="110"/>
      <c r="G71" s="110"/>
      <c r="H71" s="110"/>
      <c r="I71" s="296"/>
      <c r="J71" s="296"/>
    </row>
    <row r="72" spans="1:10" ht="33" customHeight="1">
      <c r="A72" s="296" t="s">
        <v>802</v>
      </c>
      <c r="B72" s="103" t="s">
        <v>768</v>
      </c>
      <c r="C72" s="296" t="s">
        <v>769</v>
      </c>
      <c r="D72" s="299" t="s">
        <v>803</v>
      </c>
      <c r="E72" s="102">
        <v>74.3</v>
      </c>
      <c r="F72" s="110"/>
      <c r="G72" s="110"/>
      <c r="H72" s="110"/>
      <c r="I72" s="296"/>
      <c r="J72" s="296"/>
    </row>
    <row r="73" spans="1:10" ht="33" customHeight="1">
      <c r="A73" s="296" t="s">
        <v>804</v>
      </c>
      <c r="B73" s="103" t="s">
        <v>768</v>
      </c>
      <c r="C73" s="296" t="s">
        <v>769</v>
      </c>
      <c r="D73" s="299" t="s">
        <v>805</v>
      </c>
      <c r="E73" s="102">
        <v>81</v>
      </c>
      <c r="F73" s="110"/>
      <c r="G73" s="110"/>
      <c r="H73" s="110"/>
      <c r="I73" s="296"/>
      <c r="J73" s="296"/>
    </row>
    <row r="74" spans="1:10" ht="33" customHeight="1">
      <c r="A74" s="296" t="s">
        <v>806</v>
      </c>
      <c r="B74" s="103" t="s">
        <v>768</v>
      </c>
      <c r="C74" s="296" t="s">
        <v>769</v>
      </c>
      <c r="D74" s="299" t="s">
        <v>807</v>
      </c>
      <c r="E74" s="102">
        <v>81</v>
      </c>
      <c r="F74" s="110"/>
      <c r="G74" s="110"/>
      <c r="H74" s="110"/>
      <c r="I74" s="296"/>
      <c r="J74" s="296"/>
    </row>
    <row r="75" spans="1:10" ht="33" customHeight="1">
      <c r="A75" s="296" t="s">
        <v>808</v>
      </c>
      <c r="B75" s="103" t="s">
        <v>768</v>
      </c>
      <c r="C75" s="296" t="s">
        <v>769</v>
      </c>
      <c r="D75" s="299" t="s">
        <v>809</v>
      </c>
      <c r="E75" s="102">
        <v>81</v>
      </c>
      <c r="F75" s="110"/>
      <c r="G75" s="110"/>
      <c r="H75" s="110"/>
      <c r="I75" s="296"/>
      <c r="J75" s="296"/>
    </row>
    <row r="76" spans="1:10" s="108" customFormat="1" ht="30" customHeight="1">
      <c r="A76" s="300">
        <v>2</v>
      </c>
      <c r="B76" s="111" t="s">
        <v>810</v>
      </c>
      <c r="C76" s="300">
        <v>135</v>
      </c>
      <c r="D76" s="112"/>
      <c r="E76" s="112"/>
      <c r="F76" s="297"/>
      <c r="G76" s="297"/>
      <c r="H76" s="297"/>
      <c r="I76" s="300"/>
      <c r="J76" s="300"/>
    </row>
    <row r="77" spans="1:10" ht="30" customHeight="1">
      <c r="A77" s="296" t="s">
        <v>496</v>
      </c>
      <c r="B77" s="113" t="s">
        <v>810</v>
      </c>
      <c r="C77" s="296" t="s">
        <v>769</v>
      </c>
      <c r="D77" s="114" t="s">
        <v>801</v>
      </c>
      <c r="E77" s="102">
        <v>113.5</v>
      </c>
      <c r="F77" s="110"/>
      <c r="G77" s="110"/>
      <c r="H77" s="110"/>
      <c r="I77" s="296"/>
      <c r="J77" s="296"/>
    </row>
    <row r="78" spans="1:10" ht="30" customHeight="1">
      <c r="A78" s="296" t="s">
        <v>505</v>
      </c>
      <c r="B78" s="113" t="s">
        <v>810</v>
      </c>
      <c r="C78" s="296" t="s">
        <v>769</v>
      </c>
      <c r="D78" s="114" t="s">
        <v>811</v>
      </c>
      <c r="E78" s="102">
        <v>90</v>
      </c>
      <c r="F78" s="110"/>
      <c r="G78" s="110"/>
      <c r="H78" s="110"/>
      <c r="I78" s="296"/>
      <c r="J78" s="296"/>
    </row>
    <row r="79" spans="1:10" ht="30" customHeight="1">
      <c r="A79" s="296" t="s">
        <v>812</v>
      </c>
      <c r="B79" s="113" t="s">
        <v>810</v>
      </c>
      <c r="C79" s="296" t="s">
        <v>769</v>
      </c>
      <c r="D79" s="114" t="s">
        <v>813</v>
      </c>
      <c r="E79" s="102">
        <v>90</v>
      </c>
      <c r="F79" s="110"/>
      <c r="G79" s="110"/>
      <c r="H79" s="110"/>
      <c r="I79" s="296"/>
      <c r="J79" s="296"/>
    </row>
    <row r="80" spans="1:10" ht="30" customHeight="1">
      <c r="A80" s="296" t="s">
        <v>814</v>
      </c>
      <c r="B80" s="113" t="s">
        <v>810</v>
      </c>
      <c r="C80" s="296" t="s">
        <v>769</v>
      </c>
      <c r="D80" s="114" t="s">
        <v>815</v>
      </c>
      <c r="E80" s="102">
        <v>90</v>
      </c>
      <c r="F80" s="110"/>
      <c r="G80" s="110"/>
      <c r="H80" s="110"/>
      <c r="I80" s="296"/>
      <c r="J80" s="296"/>
    </row>
    <row r="81" spans="1:10" ht="30" customHeight="1">
      <c r="A81" s="296" t="s">
        <v>816</v>
      </c>
      <c r="B81" s="113" t="s">
        <v>810</v>
      </c>
      <c r="C81" s="296" t="s">
        <v>769</v>
      </c>
      <c r="D81" s="114" t="s">
        <v>817</v>
      </c>
      <c r="E81" s="102">
        <v>90</v>
      </c>
      <c r="F81" s="110"/>
      <c r="G81" s="110"/>
      <c r="H81" s="110"/>
      <c r="I81" s="296"/>
      <c r="J81" s="296"/>
    </row>
    <row r="82" spans="1:10" ht="30" customHeight="1">
      <c r="A82" s="296" t="s">
        <v>818</v>
      </c>
      <c r="B82" s="113" t="s">
        <v>810</v>
      </c>
      <c r="C82" s="296" t="s">
        <v>769</v>
      </c>
      <c r="D82" s="114" t="s">
        <v>819</v>
      </c>
      <c r="E82" s="102">
        <v>90</v>
      </c>
      <c r="F82" s="110"/>
      <c r="G82" s="110"/>
      <c r="H82" s="110"/>
      <c r="I82" s="296"/>
      <c r="J82" s="296"/>
    </row>
    <row r="83" spans="1:10" ht="30" customHeight="1">
      <c r="A83" s="296" t="s">
        <v>820</v>
      </c>
      <c r="B83" s="113" t="s">
        <v>810</v>
      </c>
      <c r="C83" s="296" t="s">
        <v>769</v>
      </c>
      <c r="D83" s="114" t="s">
        <v>821</v>
      </c>
      <c r="E83" s="102">
        <v>90</v>
      </c>
      <c r="F83" s="110"/>
      <c r="G83" s="110"/>
      <c r="H83" s="110"/>
      <c r="I83" s="296"/>
      <c r="J83" s="296"/>
    </row>
    <row r="84" spans="1:10" ht="30" customHeight="1">
      <c r="A84" s="296" t="s">
        <v>822</v>
      </c>
      <c r="B84" s="113" t="s">
        <v>810</v>
      </c>
      <c r="C84" s="296" t="s">
        <v>769</v>
      </c>
      <c r="D84" s="114" t="s">
        <v>823</v>
      </c>
      <c r="E84" s="102">
        <v>90</v>
      </c>
      <c r="F84" s="110"/>
      <c r="G84" s="110"/>
      <c r="H84" s="110"/>
      <c r="I84" s="296"/>
      <c r="J84" s="296"/>
    </row>
    <row r="85" spans="1:10" ht="30" customHeight="1">
      <c r="A85" s="296" t="s">
        <v>824</v>
      </c>
      <c r="B85" s="113" t="s">
        <v>810</v>
      </c>
      <c r="C85" s="296" t="s">
        <v>769</v>
      </c>
      <c r="D85" s="114" t="s">
        <v>825</v>
      </c>
      <c r="E85" s="102">
        <v>90</v>
      </c>
      <c r="F85" s="110"/>
      <c r="G85" s="110"/>
      <c r="H85" s="110"/>
      <c r="I85" s="296"/>
      <c r="J85" s="296"/>
    </row>
    <row r="86" spans="1:10" ht="30" customHeight="1">
      <c r="A86" s="296" t="s">
        <v>578</v>
      </c>
      <c r="B86" s="113" t="s">
        <v>810</v>
      </c>
      <c r="C86" s="296" t="s">
        <v>769</v>
      </c>
      <c r="D86" s="114" t="s">
        <v>826</v>
      </c>
      <c r="E86" s="102">
        <v>90</v>
      </c>
      <c r="F86" s="110"/>
      <c r="G86" s="110"/>
      <c r="H86" s="110"/>
      <c r="I86" s="296"/>
      <c r="J86" s="296"/>
    </row>
    <row r="87" spans="1:10" ht="30" customHeight="1">
      <c r="A87" s="296" t="s">
        <v>827</v>
      </c>
      <c r="B87" s="113" t="s">
        <v>810</v>
      </c>
      <c r="C87" s="296" t="s">
        <v>769</v>
      </c>
      <c r="D87" s="114" t="s">
        <v>828</v>
      </c>
      <c r="E87" s="102">
        <v>90</v>
      </c>
      <c r="F87" s="110"/>
      <c r="G87" s="110"/>
      <c r="H87" s="110"/>
      <c r="I87" s="296"/>
      <c r="J87" s="296"/>
    </row>
    <row r="88" spans="1:10" ht="30" customHeight="1">
      <c r="A88" s="296" t="s">
        <v>829</v>
      </c>
      <c r="B88" s="113" t="s">
        <v>810</v>
      </c>
      <c r="C88" s="296" t="s">
        <v>769</v>
      </c>
      <c r="D88" s="114" t="s">
        <v>830</v>
      </c>
      <c r="E88" s="102">
        <v>90</v>
      </c>
      <c r="F88" s="110"/>
      <c r="G88" s="110"/>
      <c r="H88" s="110"/>
      <c r="I88" s="296"/>
      <c r="J88" s="296"/>
    </row>
    <row r="89" spans="1:10" ht="30" customHeight="1">
      <c r="A89" s="296" t="s">
        <v>831</v>
      </c>
      <c r="B89" s="113" t="s">
        <v>810</v>
      </c>
      <c r="C89" s="296" t="s">
        <v>769</v>
      </c>
      <c r="D89" s="114" t="s">
        <v>832</v>
      </c>
      <c r="E89" s="102">
        <v>113.5</v>
      </c>
      <c r="F89" s="110"/>
      <c r="G89" s="110"/>
      <c r="H89" s="110"/>
      <c r="I89" s="296"/>
      <c r="J89" s="296"/>
    </row>
    <row r="90" spans="1:10" ht="30" customHeight="1">
      <c r="A90" s="296" t="s">
        <v>833</v>
      </c>
      <c r="B90" s="113" t="s">
        <v>810</v>
      </c>
      <c r="C90" s="296" t="s">
        <v>769</v>
      </c>
      <c r="D90" s="114" t="s">
        <v>834</v>
      </c>
      <c r="E90" s="102">
        <v>90</v>
      </c>
      <c r="F90" s="110"/>
      <c r="G90" s="110"/>
      <c r="H90" s="110"/>
      <c r="I90" s="296"/>
      <c r="J90" s="296"/>
    </row>
    <row r="91" spans="1:10" ht="30" customHeight="1">
      <c r="A91" s="296" t="s">
        <v>835</v>
      </c>
      <c r="B91" s="113" t="s">
        <v>810</v>
      </c>
      <c r="C91" s="296" t="s">
        <v>769</v>
      </c>
      <c r="D91" s="114" t="s">
        <v>836</v>
      </c>
      <c r="E91" s="102">
        <v>90</v>
      </c>
      <c r="F91" s="110"/>
      <c r="G91" s="110"/>
      <c r="H91" s="110"/>
      <c r="I91" s="296"/>
      <c r="J91" s="296"/>
    </row>
    <row r="92" spans="1:10" ht="30" customHeight="1">
      <c r="A92" s="296" t="s">
        <v>837</v>
      </c>
      <c r="B92" s="113" t="s">
        <v>810</v>
      </c>
      <c r="C92" s="296" t="s">
        <v>769</v>
      </c>
      <c r="D92" s="114" t="s">
        <v>838</v>
      </c>
      <c r="E92" s="102">
        <v>90</v>
      </c>
      <c r="F92" s="110"/>
      <c r="G92" s="110"/>
      <c r="H92" s="110"/>
      <c r="I92" s="296"/>
      <c r="J92" s="296"/>
    </row>
    <row r="93" spans="1:10" ht="30" customHeight="1">
      <c r="A93" s="296" t="s">
        <v>839</v>
      </c>
      <c r="B93" s="113" t="s">
        <v>810</v>
      </c>
      <c r="C93" s="296" t="s">
        <v>769</v>
      </c>
      <c r="D93" s="114" t="s">
        <v>840</v>
      </c>
      <c r="E93" s="102">
        <v>90</v>
      </c>
      <c r="F93" s="110"/>
      <c r="G93" s="110"/>
      <c r="H93" s="110"/>
      <c r="I93" s="296"/>
      <c r="J93" s="296"/>
    </row>
    <row r="94" spans="1:10" ht="30" customHeight="1">
      <c r="A94" s="296" t="s">
        <v>841</v>
      </c>
      <c r="B94" s="113" t="s">
        <v>810</v>
      </c>
      <c r="C94" s="296" t="s">
        <v>769</v>
      </c>
      <c r="D94" s="114" t="s">
        <v>842</v>
      </c>
      <c r="E94" s="102">
        <v>90</v>
      </c>
      <c r="F94" s="110"/>
      <c r="G94" s="110"/>
      <c r="H94" s="110"/>
      <c r="I94" s="296"/>
      <c r="J94" s="296"/>
    </row>
    <row r="95" spans="1:10" ht="30" customHeight="1">
      <c r="A95" s="296" t="s">
        <v>843</v>
      </c>
      <c r="B95" s="113" t="s">
        <v>810</v>
      </c>
      <c r="C95" s="296" t="s">
        <v>769</v>
      </c>
      <c r="D95" s="114" t="s">
        <v>844</v>
      </c>
      <c r="E95" s="102">
        <v>90</v>
      </c>
      <c r="F95" s="110"/>
      <c r="G95" s="110"/>
      <c r="H95" s="110"/>
      <c r="I95" s="296"/>
      <c r="J95" s="296"/>
    </row>
    <row r="96" spans="1:10" ht="30" customHeight="1">
      <c r="A96" s="296" t="s">
        <v>845</v>
      </c>
      <c r="B96" s="113" t="s">
        <v>810</v>
      </c>
      <c r="C96" s="296" t="s">
        <v>769</v>
      </c>
      <c r="D96" s="114" t="s">
        <v>846</v>
      </c>
      <c r="E96" s="102">
        <v>90</v>
      </c>
      <c r="F96" s="110"/>
      <c r="G96" s="110"/>
      <c r="H96" s="110"/>
      <c r="I96" s="296"/>
      <c r="J96" s="296"/>
    </row>
    <row r="97" spans="1:10" ht="30" customHeight="1">
      <c r="A97" s="296" t="s">
        <v>847</v>
      </c>
      <c r="B97" s="113" t="s">
        <v>810</v>
      </c>
      <c r="C97" s="296" t="s">
        <v>769</v>
      </c>
      <c r="D97" s="114" t="s">
        <v>848</v>
      </c>
      <c r="E97" s="102">
        <v>90</v>
      </c>
      <c r="F97" s="110"/>
      <c r="G97" s="110"/>
      <c r="H97" s="110"/>
      <c r="I97" s="296"/>
      <c r="J97" s="296"/>
    </row>
    <row r="98" spans="1:10" ht="30" customHeight="1">
      <c r="A98" s="296" t="s">
        <v>849</v>
      </c>
      <c r="B98" s="113" t="s">
        <v>810</v>
      </c>
      <c r="C98" s="296" t="s">
        <v>769</v>
      </c>
      <c r="D98" s="114" t="s">
        <v>850</v>
      </c>
      <c r="E98" s="102">
        <v>90</v>
      </c>
      <c r="F98" s="110"/>
      <c r="G98" s="110"/>
      <c r="H98" s="110"/>
      <c r="I98" s="296"/>
      <c r="J98" s="296"/>
    </row>
    <row r="99" spans="1:10" ht="30" customHeight="1">
      <c r="A99" s="296" t="s">
        <v>851</v>
      </c>
      <c r="B99" s="113" t="s">
        <v>810</v>
      </c>
      <c r="C99" s="296" t="s">
        <v>769</v>
      </c>
      <c r="D99" s="114" t="s">
        <v>852</v>
      </c>
      <c r="E99" s="102">
        <v>90</v>
      </c>
      <c r="F99" s="110"/>
      <c r="G99" s="110"/>
      <c r="H99" s="110"/>
      <c r="I99" s="296"/>
      <c r="J99" s="296"/>
    </row>
    <row r="100" spans="1:10" ht="30" customHeight="1">
      <c r="A100" s="296" t="s">
        <v>853</v>
      </c>
      <c r="B100" s="113" t="s">
        <v>810</v>
      </c>
      <c r="C100" s="296" t="s">
        <v>769</v>
      </c>
      <c r="D100" s="114" t="s">
        <v>854</v>
      </c>
      <c r="E100" s="102">
        <v>90</v>
      </c>
      <c r="F100" s="110"/>
      <c r="G100" s="110"/>
      <c r="H100" s="110"/>
      <c r="I100" s="296"/>
      <c r="J100" s="296"/>
    </row>
    <row r="101" spans="1:10" ht="30" customHeight="1">
      <c r="A101" s="296" t="s">
        <v>855</v>
      </c>
      <c r="B101" s="113" t="s">
        <v>810</v>
      </c>
      <c r="C101" s="296" t="s">
        <v>769</v>
      </c>
      <c r="D101" s="114" t="s">
        <v>856</v>
      </c>
      <c r="E101" s="102">
        <v>90</v>
      </c>
      <c r="F101" s="110"/>
      <c r="G101" s="110"/>
      <c r="H101" s="110"/>
      <c r="I101" s="296"/>
      <c r="J101" s="296"/>
    </row>
    <row r="102" spans="1:10" ht="30" customHeight="1">
      <c r="A102" s="296" t="s">
        <v>857</v>
      </c>
      <c r="B102" s="113" t="s">
        <v>810</v>
      </c>
      <c r="C102" s="296" t="s">
        <v>769</v>
      </c>
      <c r="D102" s="114" t="s">
        <v>858</v>
      </c>
      <c r="E102" s="102">
        <v>90</v>
      </c>
      <c r="F102" s="110"/>
      <c r="G102" s="110"/>
      <c r="H102" s="110"/>
      <c r="I102" s="296"/>
      <c r="J102" s="296"/>
    </row>
    <row r="103" spans="1:10" ht="30" customHeight="1">
      <c r="A103" s="296" t="s">
        <v>859</v>
      </c>
      <c r="B103" s="113" t="s">
        <v>810</v>
      </c>
      <c r="C103" s="296" t="s">
        <v>769</v>
      </c>
      <c r="D103" s="114" t="s">
        <v>860</v>
      </c>
      <c r="E103" s="102">
        <v>90</v>
      </c>
      <c r="F103" s="106"/>
      <c r="G103" s="115"/>
      <c r="H103" s="110"/>
      <c r="I103" s="296"/>
      <c r="J103" s="296"/>
    </row>
    <row r="104" spans="1:10" ht="30" customHeight="1">
      <c r="A104" s="296" t="s">
        <v>861</v>
      </c>
      <c r="B104" s="113" t="s">
        <v>810</v>
      </c>
      <c r="C104" s="296" t="s">
        <v>769</v>
      </c>
      <c r="D104" s="114" t="s">
        <v>862</v>
      </c>
      <c r="E104" s="102">
        <v>90</v>
      </c>
      <c r="F104" s="106"/>
      <c r="G104" s="115"/>
      <c r="H104" s="110"/>
      <c r="I104" s="296"/>
      <c r="J104" s="296"/>
    </row>
    <row r="105" spans="1:10" ht="30" customHeight="1">
      <c r="A105" s="296" t="s">
        <v>863</v>
      </c>
      <c r="B105" s="113" t="s">
        <v>810</v>
      </c>
      <c r="C105" s="296" t="s">
        <v>769</v>
      </c>
      <c r="D105" s="114" t="s">
        <v>864</v>
      </c>
      <c r="E105" s="102">
        <v>90</v>
      </c>
      <c r="F105" s="106"/>
      <c r="G105" s="115"/>
      <c r="H105" s="110"/>
      <c r="I105" s="296"/>
      <c r="J105" s="296"/>
    </row>
    <row r="106" spans="1:10" ht="30" customHeight="1">
      <c r="A106" s="296" t="s">
        <v>865</v>
      </c>
      <c r="B106" s="113" t="s">
        <v>810</v>
      </c>
      <c r="C106" s="296" t="s">
        <v>769</v>
      </c>
      <c r="D106" s="114" t="s">
        <v>866</v>
      </c>
      <c r="E106" s="102">
        <v>113.5</v>
      </c>
      <c r="F106" s="106"/>
      <c r="G106" s="115"/>
      <c r="H106" s="110"/>
      <c r="I106" s="296"/>
      <c r="J106" s="296"/>
    </row>
    <row r="107" spans="1:10" ht="30" customHeight="1">
      <c r="A107" s="296" t="s">
        <v>867</v>
      </c>
      <c r="B107" s="113" t="s">
        <v>810</v>
      </c>
      <c r="C107" s="296" t="s">
        <v>769</v>
      </c>
      <c r="D107" s="114" t="s">
        <v>868</v>
      </c>
      <c r="E107" s="102">
        <v>90</v>
      </c>
      <c r="F107" s="106"/>
      <c r="G107" s="115"/>
      <c r="H107" s="110"/>
      <c r="I107" s="296"/>
      <c r="J107" s="296"/>
    </row>
    <row r="108" spans="1:10" ht="30" customHeight="1">
      <c r="A108" s="296" t="s">
        <v>869</v>
      </c>
      <c r="B108" s="113" t="s">
        <v>810</v>
      </c>
      <c r="C108" s="296" t="s">
        <v>769</v>
      </c>
      <c r="D108" s="114" t="s">
        <v>870</v>
      </c>
      <c r="E108" s="102">
        <v>90</v>
      </c>
      <c r="F108" s="106"/>
      <c r="G108" s="115"/>
      <c r="H108" s="110"/>
      <c r="I108" s="296"/>
      <c r="J108" s="296"/>
    </row>
    <row r="109" spans="1:10" ht="30" customHeight="1">
      <c r="A109" s="296" t="s">
        <v>871</v>
      </c>
      <c r="B109" s="113" t="s">
        <v>810</v>
      </c>
      <c r="C109" s="296" t="s">
        <v>769</v>
      </c>
      <c r="D109" s="114" t="s">
        <v>872</v>
      </c>
      <c r="E109" s="102">
        <v>90</v>
      </c>
      <c r="F109" s="106"/>
      <c r="G109" s="115"/>
      <c r="H109" s="110"/>
      <c r="I109" s="296"/>
      <c r="J109" s="296"/>
    </row>
    <row r="110" spans="1:10" ht="30" customHeight="1">
      <c r="A110" s="296" t="s">
        <v>873</v>
      </c>
      <c r="B110" s="113" t="s">
        <v>810</v>
      </c>
      <c r="C110" s="296" t="s">
        <v>769</v>
      </c>
      <c r="D110" s="114" t="s">
        <v>874</v>
      </c>
      <c r="E110" s="102">
        <v>90</v>
      </c>
      <c r="F110" s="106"/>
      <c r="G110" s="115"/>
      <c r="H110" s="110"/>
      <c r="I110" s="296"/>
      <c r="J110" s="296"/>
    </row>
    <row r="111" spans="1:10" ht="30" customHeight="1">
      <c r="A111" s="296" t="s">
        <v>875</v>
      </c>
      <c r="B111" s="113" t="s">
        <v>810</v>
      </c>
      <c r="C111" s="296" t="s">
        <v>769</v>
      </c>
      <c r="D111" s="114" t="s">
        <v>876</v>
      </c>
      <c r="E111" s="102">
        <v>90</v>
      </c>
      <c r="F111" s="106"/>
      <c r="G111" s="115"/>
      <c r="H111" s="110"/>
      <c r="I111" s="296"/>
      <c r="J111" s="296"/>
    </row>
    <row r="112" spans="1:10" ht="30" customHeight="1">
      <c r="A112" s="296" t="s">
        <v>877</v>
      </c>
      <c r="B112" s="113" t="s">
        <v>810</v>
      </c>
      <c r="C112" s="296" t="s">
        <v>769</v>
      </c>
      <c r="D112" s="114" t="s">
        <v>878</v>
      </c>
      <c r="E112" s="102">
        <v>90</v>
      </c>
      <c r="F112" s="106"/>
      <c r="G112" s="115"/>
      <c r="H112" s="110"/>
      <c r="I112" s="296"/>
      <c r="J112" s="296"/>
    </row>
    <row r="113" spans="1:10" ht="30" customHeight="1">
      <c r="A113" s="296" t="s">
        <v>879</v>
      </c>
      <c r="B113" s="113" t="s">
        <v>810</v>
      </c>
      <c r="C113" s="296" t="s">
        <v>769</v>
      </c>
      <c r="D113" s="114" t="s">
        <v>880</v>
      </c>
      <c r="E113" s="102">
        <v>90</v>
      </c>
      <c r="F113" s="106"/>
      <c r="G113" s="115"/>
      <c r="H113" s="110"/>
      <c r="I113" s="296"/>
      <c r="J113" s="296"/>
    </row>
    <row r="114" spans="1:10" ht="30" customHeight="1">
      <c r="A114" s="296" t="s">
        <v>881</v>
      </c>
      <c r="B114" s="113" t="s">
        <v>810</v>
      </c>
      <c r="C114" s="296" t="s">
        <v>769</v>
      </c>
      <c r="D114" s="114" t="s">
        <v>882</v>
      </c>
      <c r="E114" s="102">
        <v>90</v>
      </c>
      <c r="F114" s="106"/>
      <c r="G114" s="115"/>
      <c r="H114" s="110"/>
      <c r="I114" s="296"/>
      <c r="J114" s="296"/>
    </row>
    <row r="115" spans="1:10" ht="30" customHeight="1">
      <c r="A115" s="296" t="s">
        <v>883</v>
      </c>
      <c r="B115" s="113" t="s">
        <v>810</v>
      </c>
      <c r="C115" s="296" t="s">
        <v>769</v>
      </c>
      <c r="D115" s="114" t="s">
        <v>884</v>
      </c>
      <c r="E115" s="102">
        <v>90</v>
      </c>
      <c r="F115" s="106"/>
      <c r="G115" s="115"/>
      <c r="H115" s="110"/>
      <c r="I115" s="296"/>
      <c r="J115" s="296"/>
    </row>
    <row r="116" spans="1:10" ht="30" customHeight="1">
      <c r="A116" s="296" t="s">
        <v>885</v>
      </c>
      <c r="B116" s="113" t="s">
        <v>810</v>
      </c>
      <c r="C116" s="296" t="s">
        <v>769</v>
      </c>
      <c r="D116" s="114" t="s">
        <v>886</v>
      </c>
      <c r="E116" s="102">
        <v>90</v>
      </c>
      <c r="F116" s="106"/>
      <c r="G116" s="115"/>
      <c r="H116" s="110"/>
      <c r="I116" s="296"/>
      <c r="J116" s="296"/>
    </row>
    <row r="117" spans="1:10" ht="30" customHeight="1">
      <c r="A117" s="296" t="s">
        <v>887</v>
      </c>
      <c r="B117" s="113" t="s">
        <v>810</v>
      </c>
      <c r="C117" s="296" t="s">
        <v>769</v>
      </c>
      <c r="D117" s="114" t="s">
        <v>888</v>
      </c>
      <c r="E117" s="102">
        <v>90</v>
      </c>
      <c r="F117" s="106"/>
      <c r="G117" s="115"/>
      <c r="H117" s="110"/>
      <c r="I117" s="296"/>
      <c r="J117" s="296"/>
    </row>
    <row r="118" spans="1:10" ht="30" customHeight="1">
      <c r="A118" s="296" t="s">
        <v>889</v>
      </c>
      <c r="B118" s="113" t="s">
        <v>810</v>
      </c>
      <c r="C118" s="296" t="s">
        <v>769</v>
      </c>
      <c r="D118" s="114" t="s">
        <v>890</v>
      </c>
      <c r="E118" s="102">
        <v>90</v>
      </c>
      <c r="F118" s="106"/>
      <c r="G118" s="115"/>
      <c r="H118" s="110"/>
      <c r="I118" s="296"/>
      <c r="J118" s="296"/>
    </row>
    <row r="119" spans="1:10" ht="30" customHeight="1">
      <c r="A119" s="296" t="s">
        <v>891</v>
      </c>
      <c r="B119" s="113" t="s">
        <v>810</v>
      </c>
      <c r="C119" s="296" t="s">
        <v>769</v>
      </c>
      <c r="D119" s="114" t="s">
        <v>892</v>
      </c>
      <c r="E119" s="102">
        <v>90</v>
      </c>
      <c r="F119" s="106"/>
      <c r="G119" s="115"/>
      <c r="H119" s="110"/>
      <c r="I119" s="296"/>
      <c r="J119" s="296"/>
    </row>
    <row r="120" spans="1:10" ht="30" customHeight="1">
      <c r="A120" s="296" t="s">
        <v>893</v>
      </c>
      <c r="B120" s="113" t="s">
        <v>810</v>
      </c>
      <c r="C120" s="296" t="s">
        <v>769</v>
      </c>
      <c r="D120" s="114" t="s">
        <v>894</v>
      </c>
      <c r="E120" s="102">
        <v>90</v>
      </c>
      <c r="F120" s="106"/>
      <c r="G120" s="115"/>
      <c r="H120" s="110"/>
      <c r="I120" s="296"/>
      <c r="J120" s="296"/>
    </row>
    <row r="121" spans="1:10" ht="30" customHeight="1">
      <c r="A121" s="296" t="s">
        <v>895</v>
      </c>
      <c r="B121" s="113" t="s">
        <v>810</v>
      </c>
      <c r="C121" s="296" t="s">
        <v>769</v>
      </c>
      <c r="D121" s="114" t="s">
        <v>896</v>
      </c>
      <c r="E121" s="102">
        <v>90</v>
      </c>
      <c r="F121" s="106"/>
      <c r="G121" s="115"/>
      <c r="H121" s="110"/>
      <c r="I121" s="296"/>
      <c r="J121" s="296"/>
    </row>
    <row r="122" spans="1:10" ht="30" customHeight="1">
      <c r="A122" s="296" t="s">
        <v>897</v>
      </c>
      <c r="B122" s="113" t="s">
        <v>810</v>
      </c>
      <c r="C122" s="296" t="s">
        <v>769</v>
      </c>
      <c r="D122" s="114" t="s">
        <v>898</v>
      </c>
      <c r="E122" s="102">
        <v>90</v>
      </c>
      <c r="F122" s="106"/>
      <c r="G122" s="115"/>
      <c r="H122" s="110"/>
      <c r="I122" s="296"/>
      <c r="J122" s="296"/>
    </row>
    <row r="123" spans="1:10" ht="30" customHeight="1">
      <c r="A123" s="296" t="s">
        <v>899</v>
      </c>
      <c r="B123" s="113" t="s">
        <v>810</v>
      </c>
      <c r="C123" s="296" t="s">
        <v>769</v>
      </c>
      <c r="D123" s="114" t="s">
        <v>900</v>
      </c>
      <c r="E123" s="102">
        <v>113.5</v>
      </c>
      <c r="F123" s="106"/>
      <c r="G123" s="115"/>
      <c r="H123" s="110"/>
      <c r="I123" s="296"/>
      <c r="J123" s="296"/>
    </row>
    <row r="124" spans="1:10" ht="30" customHeight="1">
      <c r="A124" s="296" t="s">
        <v>901</v>
      </c>
      <c r="B124" s="113" t="s">
        <v>810</v>
      </c>
      <c r="C124" s="296" t="s">
        <v>769</v>
      </c>
      <c r="D124" s="114" t="s">
        <v>902</v>
      </c>
      <c r="E124" s="102">
        <v>90</v>
      </c>
      <c r="F124" s="106"/>
      <c r="G124" s="115"/>
      <c r="H124" s="110"/>
      <c r="I124" s="296"/>
      <c r="J124" s="296"/>
    </row>
    <row r="125" spans="1:10" ht="30" customHeight="1">
      <c r="A125" s="296" t="s">
        <v>903</v>
      </c>
      <c r="B125" s="113" t="s">
        <v>810</v>
      </c>
      <c r="C125" s="296" t="s">
        <v>769</v>
      </c>
      <c r="D125" s="114" t="s">
        <v>904</v>
      </c>
      <c r="E125" s="102">
        <v>90</v>
      </c>
      <c r="F125" s="106"/>
      <c r="G125" s="115"/>
      <c r="H125" s="110"/>
      <c r="I125" s="296"/>
      <c r="J125" s="296"/>
    </row>
    <row r="126" spans="1:10" ht="30" customHeight="1">
      <c r="A126" s="296" t="s">
        <v>905</v>
      </c>
      <c r="B126" s="113" t="s">
        <v>810</v>
      </c>
      <c r="C126" s="296" t="s">
        <v>769</v>
      </c>
      <c r="D126" s="114" t="s">
        <v>906</v>
      </c>
      <c r="E126" s="102">
        <v>90</v>
      </c>
      <c r="F126" s="106"/>
      <c r="G126" s="115"/>
      <c r="H126" s="110"/>
      <c r="I126" s="296"/>
      <c r="J126" s="296"/>
    </row>
    <row r="127" spans="1:10" ht="30" customHeight="1">
      <c r="A127" s="296" t="s">
        <v>907</v>
      </c>
      <c r="B127" s="113" t="s">
        <v>810</v>
      </c>
      <c r="C127" s="296" t="s">
        <v>769</v>
      </c>
      <c r="D127" s="114" t="s">
        <v>908</v>
      </c>
      <c r="E127" s="102">
        <v>90</v>
      </c>
      <c r="F127" s="106"/>
      <c r="G127" s="115"/>
      <c r="H127" s="110"/>
      <c r="I127" s="296"/>
      <c r="J127" s="296"/>
    </row>
    <row r="128" spans="1:10" ht="30" customHeight="1">
      <c r="A128" s="296" t="s">
        <v>909</v>
      </c>
      <c r="B128" s="113" t="s">
        <v>810</v>
      </c>
      <c r="C128" s="296" t="s">
        <v>769</v>
      </c>
      <c r="D128" s="114" t="s">
        <v>910</v>
      </c>
      <c r="E128" s="102">
        <v>90</v>
      </c>
      <c r="F128" s="106"/>
      <c r="G128" s="115"/>
      <c r="H128" s="110"/>
      <c r="I128" s="296"/>
      <c r="J128" s="296"/>
    </row>
    <row r="129" spans="1:10" ht="30" customHeight="1">
      <c r="A129" s="296" t="s">
        <v>911</v>
      </c>
      <c r="B129" s="113" t="s">
        <v>810</v>
      </c>
      <c r="C129" s="296" t="s">
        <v>769</v>
      </c>
      <c r="D129" s="114" t="s">
        <v>912</v>
      </c>
      <c r="E129" s="102">
        <v>90</v>
      </c>
      <c r="F129" s="106"/>
      <c r="G129" s="115"/>
      <c r="H129" s="110"/>
      <c r="I129" s="296"/>
      <c r="J129" s="296"/>
    </row>
    <row r="130" spans="1:10" ht="30" customHeight="1">
      <c r="A130" s="296" t="s">
        <v>913</v>
      </c>
      <c r="B130" s="113" t="s">
        <v>810</v>
      </c>
      <c r="C130" s="296" t="s">
        <v>769</v>
      </c>
      <c r="D130" s="114" t="s">
        <v>914</v>
      </c>
      <c r="E130" s="102">
        <v>90</v>
      </c>
      <c r="F130" s="106"/>
      <c r="G130" s="115"/>
      <c r="H130" s="110"/>
      <c r="I130" s="296"/>
      <c r="J130" s="296"/>
    </row>
    <row r="131" spans="1:10" ht="30" customHeight="1">
      <c r="A131" s="296" t="s">
        <v>915</v>
      </c>
      <c r="B131" s="113" t="s">
        <v>810</v>
      </c>
      <c r="C131" s="296" t="s">
        <v>769</v>
      </c>
      <c r="D131" s="114" t="s">
        <v>916</v>
      </c>
      <c r="E131" s="102">
        <v>90</v>
      </c>
      <c r="F131" s="106"/>
      <c r="G131" s="115"/>
      <c r="H131" s="110"/>
      <c r="I131" s="296"/>
      <c r="J131" s="296"/>
    </row>
    <row r="132" spans="1:10" ht="30" customHeight="1">
      <c r="A132" s="296" t="s">
        <v>917</v>
      </c>
      <c r="B132" s="113" t="s">
        <v>810</v>
      </c>
      <c r="C132" s="296" t="s">
        <v>769</v>
      </c>
      <c r="D132" s="114" t="s">
        <v>918</v>
      </c>
      <c r="E132" s="102">
        <v>90</v>
      </c>
      <c r="F132" s="106"/>
      <c r="G132" s="115"/>
      <c r="H132" s="110"/>
      <c r="I132" s="296"/>
      <c r="J132" s="296"/>
    </row>
    <row r="133" spans="1:10" ht="30" customHeight="1">
      <c r="A133" s="296" t="s">
        <v>919</v>
      </c>
      <c r="B133" s="113" t="s">
        <v>810</v>
      </c>
      <c r="C133" s="296" t="s">
        <v>769</v>
      </c>
      <c r="D133" s="114" t="s">
        <v>920</v>
      </c>
      <c r="E133" s="102">
        <v>90</v>
      </c>
      <c r="F133" s="106"/>
      <c r="G133" s="115"/>
      <c r="H133" s="110"/>
      <c r="I133" s="296"/>
      <c r="J133" s="296"/>
    </row>
    <row r="134" spans="1:10" ht="30" customHeight="1">
      <c r="A134" s="296" t="s">
        <v>921</v>
      </c>
      <c r="B134" s="113" t="s">
        <v>810</v>
      </c>
      <c r="C134" s="296" t="s">
        <v>769</v>
      </c>
      <c r="D134" s="114" t="s">
        <v>922</v>
      </c>
      <c r="E134" s="102">
        <v>90</v>
      </c>
      <c r="F134" s="106"/>
      <c r="G134" s="115"/>
      <c r="H134" s="110"/>
      <c r="I134" s="296"/>
      <c r="J134" s="296"/>
    </row>
    <row r="135" spans="1:10" ht="30" customHeight="1">
      <c r="A135" s="296" t="s">
        <v>923</v>
      </c>
      <c r="B135" s="113" t="s">
        <v>810</v>
      </c>
      <c r="C135" s="296" t="s">
        <v>769</v>
      </c>
      <c r="D135" s="114" t="s">
        <v>924</v>
      </c>
      <c r="E135" s="102">
        <v>90</v>
      </c>
      <c r="F135" s="106"/>
      <c r="G135" s="115"/>
      <c r="H135" s="110"/>
      <c r="I135" s="296"/>
      <c r="J135" s="296"/>
    </row>
    <row r="136" spans="1:10" ht="30" customHeight="1">
      <c r="A136" s="296" t="s">
        <v>925</v>
      </c>
      <c r="B136" s="113" t="s">
        <v>810</v>
      </c>
      <c r="C136" s="296" t="s">
        <v>769</v>
      </c>
      <c r="D136" s="114" t="s">
        <v>926</v>
      </c>
      <c r="E136" s="102">
        <v>90</v>
      </c>
      <c r="F136" s="106"/>
      <c r="G136" s="115"/>
      <c r="H136" s="110"/>
      <c r="I136" s="296"/>
      <c r="J136" s="296"/>
    </row>
    <row r="137" spans="1:10" ht="30" customHeight="1">
      <c r="A137" s="296" t="s">
        <v>927</v>
      </c>
      <c r="B137" s="113" t="s">
        <v>810</v>
      </c>
      <c r="C137" s="296" t="s">
        <v>769</v>
      </c>
      <c r="D137" s="114" t="s">
        <v>928</v>
      </c>
      <c r="E137" s="102">
        <v>90</v>
      </c>
      <c r="F137" s="106"/>
      <c r="G137" s="115"/>
      <c r="H137" s="110"/>
      <c r="I137" s="296"/>
      <c r="J137" s="296"/>
    </row>
    <row r="138" spans="1:10" ht="30" customHeight="1">
      <c r="A138" s="296" t="s">
        <v>929</v>
      </c>
      <c r="B138" s="113" t="s">
        <v>810</v>
      </c>
      <c r="C138" s="296" t="s">
        <v>769</v>
      </c>
      <c r="D138" s="114" t="s">
        <v>930</v>
      </c>
      <c r="E138" s="102">
        <v>90</v>
      </c>
      <c r="F138" s="106"/>
      <c r="G138" s="115"/>
      <c r="H138" s="110"/>
      <c r="I138" s="296"/>
      <c r="J138" s="296"/>
    </row>
    <row r="139" spans="1:10" ht="30" customHeight="1">
      <c r="A139" s="296" t="s">
        <v>931</v>
      </c>
      <c r="B139" s="113" t="s">
        <v>810</v>
      </c>
      <c r="C139" s="296" t="s">
        <v>769</v>
      </c>
      <c r="D139" s="114" t="s">
        <v>932</v>
      </c>
      <c r="E139" s="102">
        <v>110</v>
      </c>
      <c r="F139" s="106"/>
      <c r="G139" s="115"/>
      <c r="H139" s="110"/>
      <c r="I139" s="296"/>
      <c r="J139" s="296"/>
    </row>
    <row r="140" spans="1:10" ht="30" customHeight="1">
      <c r="A140" s="296" t="s">
        <v>933</v>
      </c>
      <c r="B140" s="113" t="s">
        <v>810</v>
      </c>
      <c r="C140" s="296" t="s">
        <v>769</v>
      </c>
      <c r="D140" s="114" t="s">
        <v>934</v>
      </c>
      <c r="E140" s="102">
        <v>110</v>
      </c>
      <c r="F140" s="106"/>
      <c r="G140" s="115"/>
      <c r="H140" s="110"/>
      <c r="I140" s="296"/>
      <c r="J140" s="296"/>
    </row>
    <row r="141" spans="1:10" ht="30" customHeight="1">
      <c r="A141" s="296" t="s">
        <v>935</v>
      </c>
      <c r="B141" s="113" t="s">
        <v>810</v>
      </c>
      <c r="C141" s="296" t="s">
        <v>769</v>
      </c>
      <c r="D141" s="114" t="s">
        <v>936</v>
      </c>
      <c r="E141" s="102">
        <v>154</v>
      </c>
      <c r="F141" s="106"/>
      <c r="G141" s="115"/>
      <c r="H141" s="110"/>
      <c r="I141" s="296"/>
      <c r="J141" s="296"/>
    </row>
    <row r="142" spans="1:10" ht="30" customHeight="1">
      <c r="A142" s="296" t="s">
        <v>937</v>
      </c>
      <c r="B142" s="113" t="s">
        <v>810</v>
      </c>
      <c r="C142" s="296" t="s">
        <v>769</v>
      </c>
      <c r="D142" s="114" t="s">
        <v>938</v>
      </c>
      <c r="E142" s="102">
        <v>113.5</v>
      </c>
      <c r="F142" s="106"/>
      <c r="G142" s="115"/>
      <c r="H142" s="110"/>
      <c r="I142" s="296"/>
      <c r="J142" s="296"/>
    </row>
    <row r="143" spans="1:10" ht="30" customHeight="1">
      <c r="A143" s="296" t="s">
        <v>939</v>
      </c>
      <c r="B143" s="113" t="s">
        <v>810</v>
      </c>
      <c r="C143" s="296" t="s">
        <v>769</v>
      </c>
      <c r="D143" s="114" t="s">
        <v>940</v>
      </c>
      <c r="E143" s="102">
        <v>90</v>
      </c>
      <c r="F143" s="106"/>
      <c r="G143" s="115"/>
      <c r="H143" s="110"/>
      <c r="I143" s="296"/>
      <c r="J143" s="296"/>
    </row>
    <row r="144" spans="1:10" ht="30" customHeight="1">
      <c r="A144" s="296" t="s">
        <v>941</v>
      </c>
      <c r="B144" s="113" t="s">
        <v>810</v>
      </c>
      <c r="C144" s="296" t="s">
        <v>769</v>
      </c>
      <c r="D144" s="114" t="s">
        <v>942</v>
      </c>
      <c r="E144" s="102">
        <v>90</v>
      </c>
      <c r="F144" s="106"/>
      <c r="G144" s="115"/>
      <c r="H144" s="110"/>
      <c r="I144" s="296"/>
      <c r="J144" s="296"/>
    </row>
    <row r="145" spans="1:10" ht="30" customHeight="1">
      <c r="A145" s="296" t="s">
        <v>943</v>
      </c>
      <c r="B145" s="113" t="s">
        <v>810</v>
      </c>
      <c r="C145" s="296" t="s">
        <v>769</v>
      </c>
      <c r="D145" s="114" t="s">
        <v>944</v>
      </c>
      <c r="E145" s="102">
        <v>90</v>
      </c>
      <c r="F145" s="106"/>
      <c r="G145" s="115"/>
      <c r="H145" s="110"/>
      <c r="I145" s="296"/>
      <c r="J145" s="296"/>
    </row>
    <row r="146" spans="1:10" ht="30" customHeight="1">
      <c r="A146" s="296" t="s">
        <v>945</v>
      </c>
      <c r="B146" s="113" t="s">
        <v>810</v>
      </c>
      <c r="C146" s="296" t="s">
        <v>769</v>
      </c>
      <c r="D146" s="114" t="s">
        <v>946</v>
      </c>
      <c r="E146" s="102">
        <v>90</v>
      </c>
      <c r="F146" s="106"/>
      <c r="G146" s="115"/>
      <c r="H146" s="110"/>
      <c r="I146" s="296"/>
      <c r="J146" s="296"/>
    </row>
    <row r="147" spans="1:10" ht="30" customHeight="1">
      <c r="A147" s="296" t="s">
        <v>947</v>
      </c>
      <c r="B147" s="113" t="s">
        <v>810</v>
      </c>
      <c r="C147" s="296" t="s">
        <v>769</v>
      </c>
      <c r="D147" s="114" t="s">
        <v>948</v>
      </c>
      <c r="E147" s="102">
        <v>90</v>
      </c>
      <c r="F147" s="106"/>
      <c r="G147" s="115"/>
      <c r="H147" s="110"/>
      <c r="I147" s="296"/>
      <c r="J147" s="296"/>
    </row>
    <row r="148" spans="1:10" ht="30" customHeight="1">
      <c r="A148" s="296" t="s">
        <v>949</v>
      </c>
      <c r="B148" s="113" t="s">
        <v>810</v>
      </c>
      <c r="C148" s="296" t="s">
        <v>769</v>
      </c>
      <c r="D148" s="114" t="s">
        <v>950</v>
      </c>
      <c r="E148" s="102">
        <v>90</v>
      </c>
      <c r="F148" s="106"/>
      <c r="G148" s="115"/>
      <c r="H148" s="110"/>
      <c r="I148" s="296"/>
      <c r="J148" s="296"/>
    </row>
    <row r="149" spans="1:10" ht="30" customHeight="1">
      <c r="A149" s="296" t="s">
        <v>951</v>
      </c>
      <c r="B149" s="113" t="s">
        <v>810</v>
      </c>
      <c r="C149" s="296" t="s">
        <v>769</v>
      </c>
      <c r="D149" s="114" t="s">
        <v>952</v>
      </c>
      <c r="E149" s="102">
        <v>90</v>
      </c>
      <c r="F149" s="106"/>
      <c r="G149" s="115"/>
      <c r="H149" s="110"/>
      <c r="I149" s="296"/>
      <c r="J149" s="296"/>
    </row>
    <row r="150" spans="1:10" ht="30" customHeight="1">
      <c r="A150" s="296" t="s">
        <v>953</v>
      </c>
      <c r="B150" s="113" t="s">
        <v>810</v>
      </c>
      <c r="C150" s="296" t="s">
        <v>769</v>
      </c>
      <c r="D150" s="114" t="s">
        <v>954</v>
      </c>
      <c r="E150" s="102">
        <v>90</v>
      </c>
      <c r="F150" s="106"/>
      <c r="G150" s="115"/>
      <c r="H150" s="110"/>
      <c r="I150" s="296"/>
      <c r="J150" s="296"/>
    </row>
    <row r="151" spans="1:10" ht="30" customHeight="1">
      <c r="A151" s="296" t="s">
        <v>955</v>
      </c>
      <c r="B151" s="113" t="s">
        <v>810</v>
      </c>
      <c r="C151" s="296" t="s">
        <v>769</v>
      </c>
      <c r="D151" s="114" t="s">
        <v>956</v>
      </c>
      <c r="E151" s="102">
        <v>90</v>
      </c>
      <c r="F151" s="106"/>
      <c r="G151" s="115"/>
      <c r="H151" s="110"/>
      <c r="I151" s="296"/>
      <c r="J151" s="296"/>
    </row>
    <row r="152" spans="1:10" ht="30" customHeight="1">
      <c r="A152" s="296" t="s">
        <v>957</v>
      </c>
      <c r="B152" s="113" t="s">
        <v>810</v>
      </c>
      <c r="C152" s="296" t="s">
        <v>769</v>
      </c>
      <c r="D152" s="114" t="s">
        <v>958</v>
      </c>
      <c r="E152" s="102">
        <v>90</v>
      </c>
      <c r="F152" s="106"/>
      <c r="G152" s="115"/>
      <c r="H152" s="110"/>
      <c r="I152" s="296"/>
      <c r="J152" s="296"/>
    </row>
    <row r="153" spans="1:10" ht="30" customHeight="1">
      <c r="A153" s="296" t="s">
        <v>959</v>
      </c>
      <c r="B153" s="113" t="s">
        <v>810</v>
      </c>
      <c r="C153" s="296" t="s">
        <v>769</v>
      </c>
      <c r="D153" s="114" t="s">
        <v>960</v>
      </c>
      <c r="E153" s="102">
        <v>90</v>
      </c>
      <c r="F153" s="106"/>
      <c r="G153" s="115"/>
      <c r="H153" s="110"/>
      <c r="I153" s="296"/>
      <c r="J153" s="296"/>
    </row>
    <row r="154" spans="1:10" ht="30" customHeight="1">
      <c r="A154" s="296" t="s">
        <v>961</v>
      </c>
      <c r="B154" s="113" t="s">
        <v>810</v>
      </c>
      <c r="C154" s="296" t="s">
        <v>769</v>
      </c>
      <c r="D154" s="114" t="s">
        <v>962</v>
      </c>
      <c r="E154" s="102">
        <v>90</v>
      </c>
      <c r="F154" s="106"/>
      <c r="G154" s="115"/>
      <c r="H154" s="110"/>
      <c r="I154" s="296"/>
      <c r="J154" s="296"/>
    </row>
    <row r="155" spans="1:10" ht="30" customHeight="1">
      <c r="A155" s="296" t="s">
        <v>963</v>
      </c>
      <c r="B155" s="113" t="s">
        <v>810</v>
      </c>
      <c r="C155" s="296" t="s">
        <v>769</v>
      </c>
      <c r="D155" s="114" t="s">
        <v>964</v>
      </c>
      <c r="E155" s="102">
        <v>90</v>
      </c>
      <c r="F155" s="106"/>
      <c r="G155" s="115"/>
      <c r="H155" s="110"/>
      <c r="I155" s="296"/>
      <c r="J155" s="296"/>
    </row>
    <row r="156" spans="1:10" ht="30" customHeight="1">
      <c r="A156" s="296" t="s">
        <v>965</v>
      </c>
      <c r="B156" s="113" t="s">
        <v>810</v>
      </c>
      <c r="C156" s="296" t="s">
        <v>769</v>
      </c>
      <c r="D156" s="114" t="s">
        <v>966</v>
      </c>
      <c r="E156" s="102">
        <v>113.5</v>
      </c>
      <c r="F156" s="106"/>
      <c r="G156" s="115"/>
      <c r="H156" s="110"/>
      <c r="I156" s="296"/>
      <c r="J156" s="296"/>
    </row>
    <row r="157" spans="1:10" ht="30" customHeight="1">
      <c r="A157" s="296" t="s">
        <v>967</v>
      </c>
      <c r="B157" s="113" t="s">
        <v>810</v>
      </c>
      <c r="C157" s="296" t="s">
        <v>769</v>
      </c>
      <c r="D157" s="114" t="s">
        <v>968</v>
      </c>
      <c r="E157" s="102">
        <v>113.5</v>
      </c>
      <c r="F157" s="106"/>
      <c r="G157" s="115"/>
      <c r="H157" s="110"/>
      <c r="I157" s="296"/>
      <c r="J157" s="296"/>
    </row>
    <row r="158" spans="1:10" ht="30" customHeight="1">
      <c r="A158" s="296" t="s">
        <v>969</v>
      </c>
      <c r="B158" s="113" t="s">
        <v>810</v>
      </c>
      <c r="C158" s="296" t="s">
        <v>769</v>
      </c>
      <c r="D158" s="114" t="s">
        <v>970</v>
      </c>
      <c r="E158" s="102">
        <v>90</v>
      </c>
      <c r="F158" s="106"/>
      <c r="G158" s="115"/>
      <c r="H158" s="110"/>
      <c r="I158" s="296"/>
      <c r="J158" s="296"/>
    </row>
    <row r="159" spans="1:10" ht="30" customHeight="1">
      <c r="A159" s="296" t="s">
        <v>971</v>
      </c>
      <c r="B159" s="113" t="s">
        <v>810</v>
      </c>
      <c r="C159" s="296" t="s">
        <v>769</v>
      </c>
      <c r="D159" s="114" t="s">
        <v>972</v>
      </c>
      <c r="E159" s="102">
        <v>90</v>
      </c>
      <c r="F159" s="106"/>
      <c r="G159" s="115"/>
      <c r="H159" s="110"/>
      <c r="I159" s="296"/>
      <c r="J159" s="296"/>
    </row>
    <row r="160" spans="1:10" ht="30" customHeight="1">
      <c r="A160" s="296" t="s">
        <v>973</v>
      </c>
      <c r="B160" s="113" t="s">
        <v>810</v>
      </c>
      <c r="C160" s="296" t="s">
        <v>769</v>
      </c>
      <c r="D160" s="114" t="s">
        <v>974</v>
      </c>
      <c r="E160" s="102">
        <v>90</v>
      </c>
      <c r="F160" s="106"/>
      <c r="G160" s="115"/>
      <c r="H160" s="110"/>
      <c r="I160" s="296"/>
      <c r="J160" s="296"/>
    </row>
    <row r="161" spans="1:10" ht="30" customHeight="1">
      <c r="A161" s="296" t="s">
        <v>975</v>
      </c>
      <c r="B161" s="113" t="s">
        <v>810</v>
      </c>
      <c r="C161" s="296" t="s">
        <v>769</v>
      </c>
      <c r="D161" s="114" t="s">
        <v>976</v>
      </c>
      <c r="E161" s="102">
        <v>90</v>
      </c>
      <c r="F161" s="106"/>
      <c r="G161" s="115"/>
      <c r="H161" s="110"/>
      <c r="I161" s="296"/>
      <c r="J161" s="296"/>
    </row>
    <row r="162" spans="1:10" ht="30" customHeight="1">
      <c r="A162" s="296" t="s">
        <v>977</v>
      </c>
      <c r="B162" s="113" t="s">
        <v>810</v>
      </c>
      <c r="C162" s="296" t="s">
        <v>769</v>
      </c>
      <c r="D162" s="114" t="s">
        <v>978</v>
      </c>
      <c r="E162" s="102">
        <v>90</v>
      </c>
      <c r="F162" s="106"/>
      <c r="G162" s="115"/>
      <c r="H162" s="110"/>
      <c r="I162" s="296"/>
      <c r="J162" s="296"/>
    </row>
    <row r="163" spans="1:10" ht="30" customHeight="1">
      <c r="A163" s="296" t="s">
        <v>979</v>
      </c>
      <c r="B163" s="113" t="s">
        <v>810</v>
      </c>
      <c r="C163" s="296" t="s">
        <v>769</v>
      </c>
      <c r="D163" s="114" t="s">
        <v>980</v>
      </c>
      <c r="E163" s="102">
        <v>90</v>
      </c>
      <c r="F163" s="106"/>
      <c r="G163" s="115"/>
      <c r="H163" s="110"/>
      <c r="I163" s="296"/>
      <c r="J163" s="296"/>
    </row>
    <row r="164" spans="1:10" ht="30" customHeight="1">
      <c r="A164" s="296" t="s">
        <v>981</v>
      </c>
      <c r="B164" s="113" t="s">
        <v>810</v>
      </c>
      <c r="C164" s="296" t="s">
        <v>769</v>
      </c>
      <c r="D164" s="114" t="s">
        <v>982</v>
      </c>
      <c r="E164" s="102">
        <v>90</v>
      </c>
      <c r="F164" s="106"/>
      <c r="G164" s="115"/>
      <c r="H164" s="110"/>
      <c r="I164" s="296"/>
      <c r="J164" s="296"/>
    </row>
    <row r="165" spans="1:10" ht="30" customHeight="1">
      <c r="A165" s="296" t="s">
        <v>983</v>
      </c>
      <c r="B165" s="113" t="s">
        <v>810</v>
      </c>
      <c r="C165" s="296" t="s">
        <v>769</v>
      </c>
      <c r="D165" s="114" t="s">
        <v>984</v>
      </c>
      <c r="E165" s="102">
        <v>90</v>
      </c>
      <c r="F165" s="106"/>
      <c r="G165" s="115"/>
      <c r="H165" s="110"/>
      <c r="I165" s="296"/>
      <c r="J165" s="296"/>
    </row>
    <row r="166" spans="1:10" s="423" customFormat="1" ht="30" customHeight="1">
      <c r="A166" s="420" t="s">
        <v>985</v>
      </c>
      <c r="B166" s="421" t="s">
        <v>810</v>
      </c>
      <c r="C166" s="420" t="s">
        <v>769</v>
      </c>
      <c r="D166" s="429" t="s">
        <v>986</v>
      </c>
      <c r="E166" s="408">
        <v>90</v>
      </c>
      <c r="F166" s="430"/>
      <c r="G166" s="431"/>
      <c r="H166" s="422"/>
      <c r="I166" s="420"/>
      <c r="J166" s="420"/>
    </row>
    <row r="167" spans="1:10" ht="30" customHeight="1">
      <c r="A167" s="296" t="s">
        <v>987</v>
      </c>
      <c r="B167" s="113" t="s">
        <v>810</v>
      </c>
      <c r="C167" s="296" t="s">
        <v>769</v>
      </c>
      <c r="D167" s="114" t="s">
        <v>988</v>
      </c>
      <c r="E167" s="102">
        <v>90</v>
      </c>
      <c r="F167" s="106"/>
      <c r="G167" s="115"/>
      <c r="H167" s="110"/>
      <c r="I167" s="296"/>
      <c r="J167" s="296"/>
    </row>
    <row r="168" spans="1:10" ht="30" customHeight="1">
      <c r="A168" s="296" t="s">
        <v>989</v>
      </c>
      <c r="B168" s="113" t="s">
        <v>810</v>
      </c>
      <c r="C168" s="296" t="s">
        <v>769</v>
      </c>
      <c r="D168" s="114" t="s">
        <v>990</v>
      </c>
      <c r="E168" s="102">
        <v>90</v>
      </c>
      <c r="F168" s="106"/>
      <c r="G168" s="115"/>
      <c r="H168" s="110"/>
      <c r="I168" s="296"/>
      <c r="J168" s="296"/>
    </row>
    <row r="169" spans="1:10" ht="30" customHeight="1">
      <c r="A169" s="296" t="s">
        <v>991</v>
      </c>
      <c r="B169" s="113" t="s">
        <v>810</v>
      </c>
      <c r="C169" s="296" t="s">
        <v>769</v>
      </c>
      <c r="D169" s="114" t="s">
        <v>992</v>
      </c>
      <c r="E169" s="102">
        <v>90</v>
      </c>
      <c r="F169" s="106"/>
      <c r="G169" s="115"/>
      <c r="H169" s="110"/>
      <c r="I169" s="296"/>
      <c r="J169" s="296"/>
    </row>
    <row r="170" spans="1:10" ht="30" customHeight="1">
      <c r="A170" s="296" t="s">
        <v>993</v>
      </c>
      <c r="B170" s="113" t="s">
        <v>810</v>
      </c>
      <c r="C170" s="296" t="s">
        <v>769</v>
      </c>
      <c r="D170" s="114" t="s">
        <v>994</v>
      </c>
      <c r="E170" s="102">
        <v>90</v>
      </c>
      <c r="F170" s="106"/>
      <c r="G170" s="115"/>
      <c r="H170" s="110"/>
      <c r="I170" s="296"/>
      <c r="J170" s="296"/>
    </row>
    <row r="171" spans="1:10" ht="30" customHeight="1">
      <c r="A171" s="296" t="s">
        <v>995</v>
      </c>
      <c r="B171" s="113" t="s">
        <v>810</v>
      </c>
      <c r="C171" s="296" t="s">
        <v>769</v>
      </c>
      <c r="D171" s="114" t="s">
        <v>996</v>
      </c>
      <c r="E171" s="102">
        <v>90</v>
      </c>
      <c r="F171" s="106"/>
      <c r="G171" s="115"/>
      <c r="H171" s="110"/>
      <c r="I171" s="296"/>
      <c r="J171" s="296"/>
    </row>
    <row r="172" spans="1:10" ht="30" customHeight="1">
      <c r="A172" s="296" t="s">
        <v>997</v>
      </c>
      <c r="B172" s="113" t="s">
        <v>810</v>
      </c>
      <c r="C172" s="296" t="s">
        <v>769</v>
      </c>
      <c r="D172" s="114" t="s">
        <v>998</v>
      </c>
      <c r="E172" s="102">
        <v>90</v>
      </c>
      <c r="F172" s="106"/>
      <c r="G172" s="115"/>
      <c r="H172" s="110"/>
      <c r="I172" s="296"/>
      <c r="J172" s="296"/>
    </row>
    <row r="173" spans="1:10" ht="30" customHeight="1">
      <c r="A173" s="296" t="s">
        <v>999</v>
      </c>
      <c r="B173" s="113" t="s">
        <v>810</v>
      </c>
      <c r="C173" s="296" t="s">
        <v>769</v>
      </c>
      <c r="D173" s="114" t="s">
        <v>1000</v>
      </c>
      <c r="E173" s="102">
        <v>113.5</v>
      </c>
      <c r="F173" s="106"/>
      <c r="G173" s="115"/>
      <c r="H173" s="110"/>
      <c r="I173" s="296"/>
      <c r="J173" s="296"/>
    </row>
    <row r="174" spans="1:10" ht="30" customHeight="1">
      <c r="A174" s="296" t="s">
        <v>1001</v>
      </c>
      <c r="B174" s="113" t="s">
        <v>810</v>
      </c>
      <c r="C174" s="296" t="s">
        <v>769</v>
      </c>
      <c r="D174" s="114" t="s">
        <v>1002</v>
      </c>
      <c r="E174" s="102">
        <v>126.3</v>
      </c>
      <c r="F174" s="106"/>
      <c r="G174" s="115"/>
      <c r="H174" s="110"/>
      <c r="I174" s="296"/>
      <c r="J174" s="296"/>
    </row>
    <row r="175" spans="1:10" ht="30" customHeight="1">
      <c r="A175" s="296" t="s">
        <v>1003</v>
      </c>
      <c r="B175" s="113" t="s">
        <v>810</v>
      </c>
      <c r="C175" s="296" t="s">
        <v>769</v>
      </c>
      <c r="D175" s="114" t="s">
        <v>1004</v>
      </c>
      <c r="E175" s="102">
        <v>90</v>
      </c>
      <c r="F175" s="106"/>
      <c r="G175" s="115"/>
      <c r="H175" s="110"/>
      <c r="I175" s="296"/>
      <c r="J175" s="296"/>
    </row>
    <row r="176" spans="1:10" ht="30" customHeight="1">
      <c r="A176" s="296" t="s">
        <v>1005</v>
      </c>
      <c r="B176" s="113" t="s">
        <v>810</v>
      </c>
      <c r="C176" s="296" t="s">
        <v>769</v>
      </c>
      <c r="D176" s="114" t="s">
        <v>1006</v>
      </c>
      <c r="E176" s="102">
        <v>90</v>
      </c>
      <c r="F176" s="106"/>
      <c r="G176" s="115"/>
      <c r="H176" s="110"/>
      <c r="I176" s="296"/>
      <c r="J176" s="296"/>
    </row>
    <row r="177" spans="1:10" ht="30" customHeight="1">
      <c r="A177" s="296" t="s">
        <v>1007</v>
      </c>
      <c r="B177" s="113" t="s">
        <v>810</v>
      </c>
      <c r="C177" s="296" t="s">
        <v>769</v>
      </c>
      <c r="D177" s="114" t="s">
        <v>1008</v>
      </c>
      <c r="E177" s="102">
        <v>90</v>
      </c>
      <c r="F177" s="106"/>
      <c r="G177" s="115"/>
      <c r="H177" s="110"/>
      <c r="I177" s="296"/>
      <c r="J177" s="296"/>
    </row>
    <row r="178" spans="1:10" ht="30" customHeight="1">
      <c r="A178" s="296" t="s">
        <v>1009</v>
      </c>
      <c r="B178" s="113" t="s">
        <v>810</v>
      </c>
      <c r="C178" s="296" t="s">
        <v>769</v>
      </c>
      <c r="D178" s="114" t="s">
        <v>1010</v>
      </c>
      <c r="E178" s="102">
        <v>90</v>
      </c>
      <c r="F178" s="106"/>
      <c r="G178" s="115"/>
      <c r="H178" s="110"/>
      <c r="I178" s="296"/>
      <c r="J178" s="296"/>
    </row>
    <row r="179" spans="1:10" ht="30" customHeight="1">
      <c r="A179" s="296" t="s">
        <v>1011</v>
      </c>
      <c r="B179" s="113" t="s">
        <v>810</v>
      </c>
      <c r="C179" s="296" t="s">
        <v>769</v>
      </c>
      <c r="D179" s="114" t="s">
        <v>1012</v>
      </c>
      <c r="E179" s="102">
        <v>90</v>
      </c>
      <c r="F179" s="106"/>
      <c r="G179" s="115"/>
      <c r="H179" s="110"/>
      <c r="I179" s="296"/>
      <c r="J179" s="296"/>
    </row>
    <row r="180" spans="1:10" ht="30" customHeight="1">
      <c r="A180" s="296" t="s">
        <v>1013</v>
      </c>
      <c r="B180" s="113" t="s">
        <v>810</v>
      </c>
      <c r="C180" s="296" t="s">
        <v>769</v>
      </c>
      <c r="D180" s="114" t="s">
        <v>1014</v>
      </c>
      <c r="E180" s="102">
        <v>90</v>
      </c>
      <c r="F180" s="106"/>
      <c r="G180" s="115"/>
      <c r="H180" s="110"/>
      <c r="I180" s="296"/>
      <c r="J180" s="296"/>
    </row>
    <row r="181" spans="1:10" ht="30" customHeight="1">
      <c r="A181" s="296" t="s">
        <v>1015</v>
      </c>
      <c r="B181" s="113" t="s">
        <v>810</v>
      </c>
      <c r="C181" s="296" t="s">
        <v>769</v>
      </c>
      <c r="D181" s="114" t="s">
        <v>1016</v>
      </c>
      <c r="E181" s="102">
        <v>90</v>
      </c>
      <c r="F181" s="106"/>
      <c r="G181" s="115"/>
      <c r="H181" s="110"/>
      <c r="I181" s="296"/>
      <c r="J181" s="296"/>
    </row>
    <row r="182" spans="1:10" ht="30" customHeight="1">
      <c r="A182" s="296" t="s">
        <v>1017</v>
      </c>
      <c r="B182" s="113" t="s">
        <v>810</v>
      </c>
      <c r="C182" s="296" t="s">
        <v>769</v>
      </c>
      <c r="D182" s="114" t="s">
        <v>1018</v>
      </c>
      <c r="E182" s="102">
        <v>90</v>
      </c>
      <c r="F182" s="106"/>
      <c r="G182" s="115"/>
      <c r="H182" s="110"/>
      <c r="I182" s="296"/>
      <c r="J182" s="296"/>
    </row>
    <row r="183" spans="1:10" ht="30" customHeight="1">
      <c r="A183" s="296" t="s">
        <v>1019</v>
      </c>
      <c r="B183" s="113" t="s">
        <v>810</v>
      </c>
      <c r="C183" s="296" t="s">
        <v>769</v>
      </c>
      <c r="D183" s="114" t="s">
        <v>1020</v>
      </c>
      <c r="E183" s="102">
        <v>90</v>
      </c>
      <c r="F183" s="106"/>
      <c r="G183" s="115"/>
      <c r="H183" s="110"/>
      <c r="I183" s="296"/>
      <c r="J183" s="296"/>
    </row>
    <row r="184" spans="1:10" ht="30" customHeight="1">
      <c r="A184" s="296" t="s">
        <v>1021</v>
      </c>
      <c r="B184" s="113" t="s">
        <v>810</v>
      </c>
      <c r="C184" s="296" t="s">
        <v>769</v>
      </c>
      <c r="D184" s="114" t="s">
        <v>1022</v>
      </c>
      <c r="E184" s="102">
        <v>90</v>
      </c>
      <c r="F184" s="106"/>
      <c r="G184" s="115"/>
      <c r="H184" s="110"/>
      <c r="I184" s="296"/>
      <c r="J184" s="296"/>
    </row>
    <row r="185" spans="1:10" ht="30" customHeight="1">
      <c r="A185" s="296" t="s">
        <v>1023</v>
      </c>
      <c r="B185" s="113" t="s">
        <v>810</v>
      </c>
      <c r="C185" s="296" t="s">
        <v>769</v>
      </c>
      <c r="D185" s="114" t="s">
        <v>1024</v>
      </c>
      <c r="E185" s="102">
        <v>90</v>
      </c>
      <c r="F185" s="106"/>
      <c r="G185" s="115"/>
      <c r="H185" s="110"/>
      <c r="I185" s="296"/>
      <c r="J185" s="296"/>
    </row>
    <row r="186" spans="1:10" ht="30" customHeight="1">
      <c r="A186" s="296" t="s">
        <v>1025</v>
      </c>
      <c r="B186" s="113" t="s">
        <v>810</v>
      </c>
      <c r="C186" s="296" t="s">
        <v>769</v>
      </c>
      <c r="D186" s="114" t="s">
        <v>1026</v>
      </c>
      <c r="E186" s="102">
        <v>90</v>
      </c>
      <c r="F186" s="106"/>
      <c r="G186" s="115"/>
      <c r="H186" s="110"/>
      <c r="I186" s="296"/>
      <c r="J186" s="296"/>
    </row>
    <row r="187" spans="1:10" ht="30" customHeight="1">
      <c r="A187" s="296" t="s">
        <v>1027</v>
      </c>
      <c r="B187" s="113" t="s">
        <v>810</v>
      </c>
      <c r="C187" s="296" t="s">
        <v>769</v>
      </c>
      <c r="D187" s="114" t="s">
        <v>1028</v>
      </c>
      <c r="E187" s="102">
        <v>90</v>
      </c>
      <c r="F187" s="106"/>
      <c r="G187" s="115"/>
      <c r="H187" s="110"/>
      <c r="I187" s="296"/>
      <c r="J187" s="296"/>
    </row>
    <row r="188" spans="1:10" ht="30" customHeight="1">
      <c r="A188" s="296" t="s">
        <v>1029</v>
      </c>
      <c r="B188" s="113" t="s">
        <v>810</v>
      </c>
      <c r="C188" s="296" t="s">
        <v>769</v>
      </c>
      <c r="D188" s="114" t="s">
        <v>1030</v>
      </c>
      <c r="E188" s="102">
        <v>90</v>
      </c>
      <c r="F188" s="106"/>
      <c r="G188" s="115"/>
      <c r="H188" s="110"/>
      <c r="I188" s="296"/>
      <c r="J188" s="296"/>
    </row>
    <row r="189" spans="1:10" ht="30" customHeight="1">
      <c r="A189" s="296" t="s">
        <v>1031</v>
      </c>
      <c r="B189" s="113" t="s">
        <v>810</v>
      </c>
      <c r="C189" s="296" t="s">
        <v>769</v>
      </c>
      <c r="D189" s="114" t="s">
        <v>1032</v>
      </c>
      <c r="E189" s="102">
        <v>90</v>
      </c>
      <c r="F189" s="106"/>
      <c r="G189" s="115"/>
      <c r="H189" s="110"/>
      <c r="I189" s="296"/>
      <c r="J189" s="296"/>
    </row>
    <row r="190" spans="1:10" ht="30" customHeight="1">
      <c r="A190" s="296" t="s">
        <v>1033</v>
      </c>
      <c r="B190" s="113" t="s">
        <v>810</v>
      </c>
      <c r="C190" s="296" t="s">
        <v>769</v>
      </c>
      <c r="D190" s="114" t="s">
        <v>1034</v>
      </c>
      <c r="E190" s="102">
        <v>90</v>
      </c>
      <c r="F190" s="106"/>
      <c r="G190" s="115"/>
      <c r="H190" s="110"/>
      <c r="I190" s="296"/>
      <c r="J190" s="296"/>
    </row>
    <row r="191" spans="1:10" ht="30" customHeight="1">
      <c r="A191" s="296" t="s">
        <v>1035</v>
      </c>
      <c r="B191" s="113" t="s">
        <v>810</v>
      </c>
      <c r="C191" s="296" t="s">
        <v>769</v>
      </c>
      <c r="D191" s="114" t="s">
        <v>1036</v>
      </c>
      <c r="E191" s="102">
        <v>114.2</v>
      </c>
      <c r="F191" s="106"/>
      <c r="G191" s="115"/>
      <c r="H191" s="110"/>
      <c r="I191" s="296"/>
      <c r="J191" s="296"/>
    </row>
    <row r="192" spans="1:10" ht="30" customHeight="1">
      <c r="A192" s="296" t="s">
        <v>1037</v>
      </c>
      <c r="B192" s="113" t="s">
        <v>810</v>
      </c>
      <c r="C192" s="296" t="s">
        <v>769</v>
      </c>
      <c r="D192" s="114" t="s">
        <v>1038</v>
      </c>
      <c r="E192" s="102">
        <v>123.9</v>
      </c>
      <c r="F192" s="106"/>
      <c r="G192" s="115"/>
      <c r="H192" s="110"/>
      <c r="I192" s="296"/>
      <c r="J192" s="296"/>
    </row>
    <row r="193" spans="1:10" ht="30" customHeight="1">
      <c r="A193" s="296" t="s">
        <v>1039</v>
      </c>
      <c r="B193" s="113" t="s">
        <v>810</v>
      </c>
      <c r="C193" s="296" t="s">
        <v>769</v>
      </c>
      <c r="D193" s="114" t="s">
        <v>1040</v>
      </c>
      <c r="E193" s="102">
        <v>90</v>
      </c>
      <c r="F193" s="106"/>
      <c r="G193" s="115"/>
      <c r="H193" s="110"/>
      <c r="I193" s="296"/>
      <c r="J193" s="296"/>
    </row>
    <row r="194" spans="1:10" ht="30" customHeight="1">
      <c r="A194" s="296" t="s">
        <v>1041</v>
      </c>
      <c r="B194" s="113" t="s">
        <v>810</v>
      </c>
      <c r="C194" s="296" t="s">
        <v>769</v>
      </c>
      <c r="D194" s="114" t="s">
        <v>1042</v>
      </c>
      <c r="E194" s="102">
        <v>90</v>
      </c>
      <c r="F194" s="106"/>
      <c r="G194" s="115"/>
      <c r="H194" s="110"/>
      <c r="I194" s="296"/>
      <c r="J194" s="296"/>
    </row>
    <row r="195" spans="1:10" ht="30" customHeight="1">
      <c r="A195" s="296" t="s">
        <v>1043</v>
      </c>
      <c r="B195" s="113" t="s">
        <v>810</v>
      </c>
      <c r="C195" s="296" t="s">
        <v>769</v>
      </c>
      <c r="D195" s="114" t="s">
        <v>1044</v>
      </c>
      <c r="E195" s="102">
        <v>90</v>
      </c>
      <c r="F195" s="106"/>
      <c r="G195" s="115"/>
      <c r="H195" s="110"/>
      <c r="I195" s="296"/>
      <c r="J195" s="296"/>
    </row>
    <row r="196" spans="1:10" ht="30" customHeight="1">
      <c r="A196" s="296" t="s">
        <v>1045</v>
      </c>
      <c r="B196" s="113" t="s">
        <v>810</v>
      </c>
      <c r="C196" s="296" t="s">
        <v>769</v>
      </c>
      <c r="D196" s="114" t="s">
        <v>1046</v>
      </c>
      <c r="E196" s="102">
        <v>90</v>
      </c>
      <c r="F196" s="106"/>
      <c r="G196" s="115"/>
      <c r="H196" s="110"/>
      <c r="I196" s="296"/>
      <c r="J196" s="296"/>
    </row>
    <row r="197" spans="1:10" ht="30" customHeight="1">
      <c r="A197" s="296" t="s">
        <v>1047</v>
      </c>
      <c r="B197" s="113" t="s">
        <v>810</v>
      </c>
      <c r="C197" s="296" t="s">
        <v>769</v>
      </c>
      <c r="D197" s="114" t="s">
        <v>1048</v>
      </c>
      <c r="E197" s="102">
        <v>90</v>
      </c>
      <c r="F197" s="106"/>
      <c r="G197" s="115"/>
      <c r="H197" s="110"/>
      <c r="I197" s="296"/>
      <c r="J197" s="296"/>
    </row>
    <row r="198" spans="1:10" ht="30" customHeight="1">
      <c r="A198" s="296" t="s">
        <v>1049</v>
      </c>
      <c r="B198" s="113" t="s">
        <v>810</v>
      </c>
      <c r="C198" s="296" t="s">
        <v>769</v>
      </c>
      <c r="D198" s="114" t="s">
        <v>1050</v>
      </c>
      <c r="E198" s="102">
        <v>90</v>
      </c>
      <c r="F198" s="106"/>
      <c r="G198" s="115"/>
      <c r="H198" s="110"/>
      <c r="I198" s="296"/>
      <c r="J198" s="296"/>
    </row>
    <row r="199" spans="1:10" ht="30" customHeight="1">
      <c r="A199" s="296" t="s">
        <v>1051</v>
      </c>
      <c r="B199" s="113" t="s">
        <v>810</v>
      </c>
      <c r="C199" s="296" t="s">
        <v>769</v>
      </c>
      <c r="D199" s="114" t="s">
        <v>1052</v>
      </c>
      <c r="E199" s="102">
        <v>90</v>
      </c>
      <c r="F199" s="106"/>
      <c r="G199" s="115"/>
      <c r="H199" s="110"/>
      <c r="I199" s="296"/>
      <c r="J199" s="296"/>
    </row>
    <row r="200" spans="1:10" ht="30" customHeight="1">
      <c r="A200" s="296" t="s">
        <v>1053</v>
      </c>
      <c r="B200" s="113" t="s">
        <v>810</v>
      </c>
      <c r="C200" s="296" t="s">
        <v>769</v>
      </c>
      <c r="D200" s="114" t="s">
        <v>1054</v>
      </c>
      <c r="E200" s="102">
        <v>90</v>
      </c>
      <c r="F200" s="106"/>
      <c r="G200" s="115"/>
      <c r="H200" s="110"/>
      <c r="I200" s="296"/>
      <c r="J200" s="296"/>
    </row>
    <row r="201" spans="1:10" ht="30" customHeight="1">
      <c r="A201" s="296" t="s">
        <v>1055</v>
      </c>
      <c r="B201" s="113" t="s">
        <v>810</v>
      </c>
      <c r="C201" s="296" t="s">
        <v>769</v>
      </c>
      <c r="D201" s="114" t="s">
        <v>1056</v>
      </c>
      <c r="E201" s="102">
        <v>90</v>
      </c>
      <c r="F201" s="106"/>
      <c r="G201" s="115"/>
      <c r="H201" s="110"/>
      <c r="I201" s="296"/>
      <c r="J201" s="296"/>
    </row>
    <row r="202" spans="1:10" ht="30" customHeight="1">
      <c r="A202" s="296" t="s">
        <v>1057</v>
      </c>
      <c r="B202" s="113" t="s">
        <v>810</v>
      </c>
      <c r="C202" s="296" t="s">
        <v>769</v>
      </c>
      <c r="D202" s="114" t="s">
        <v>1058</v>
      </c>
      <c r="E202" s="102">
        <v>90</v>
      </c>
      <c r="F202" s="106"/>
      <c r="G202" s="115"/>
      <c r="H202" s="110"/>
      <c r="I202" s="296"/>
      <c r="J202" s="296"/>
    </row>
    <row r="203" spans="1:10" ht="30" customHeight="1">
      <c r="A203" s="296" t="s">
        <v>1059</v>
      </c>
      <c r="B203" s="113" t="s">
        <v>810</v>
      </c>
      <c r="C203" s="296" t="s">
        <v>769</v>
      </c>
      <c r="D203" s="114" t="s">
        <v>1060</v>
      </c>
      <c r="E203" s="102">
        <v>90</v>
      </c>
      <c r="F203" s="106"/>
      <c r="G203" s="115"/>
      <c r="H203" s="110"/>
      <c r="I203" s="296"/>
      <c r="J203" s="296"/>
    </row>
    <row r="204" spans="1:10" ht="30" customHeight="1">
      <c r="A204" s="296" t="s">
        <v>1061</v>
      </c>
      <c r="B204" s="113" t="s">
        <v>810</v>
      </c>
      <c r="C204" s="296" t="s">
        <v>769</v>
      </c>
      <c r="D204" s="114" t="s">
        <v>1062</v>
      </c>
      <c r="E204" s="102">
        <v>90</v>
      </c>
      <c r="F204" s="106"/>
      <c r="G204" s="115"/>
      <c r="H204" s="110"/>
      <c r="I204" s="296"/>
      <c r="J204" s="296"/>
    </row>
    <row r="205" spans="1:10" ht="30" customHeight="1">
      <c r="A205" s="296" t="s">
        <v>1063</v>
      </c>
      <c r="B205" s="113" t="s">
        <v>810</v>
      </c>
      <c r="C205" s="296" t="s">
        <v>769</v>
      </c>
      <c r="D205" s="114" t="s">
        <v>1064</v>
      </c>
      <c r="E205" s="102">
        <v>90</v>
      </c>
      <c r="F205" s="106"/>
      <c r="G205" s="115"/>
      <c r="H205" s="110"/>
      <c r="I205" s="296"/>
      <c r="J205" s="296"/>
    </row>
    <row r="206" spans="1:10" ht="30" customHeight="1">
      <c r="A206" s="296" t="s">
        <v>1065</v>
      </c>
      <c r="B206" s="113" t="s">
        <v>810</v>
      </c>
      <c r="C206" s="296" t="s">
        <v>769</v>
      </c>
      <c r="D206" s="114" t="s">
        <v>1066</v>
      </c>
      <c r="E206" s="102">
        <v>90</v>
      </c>
      <c r="F206" s="106"/>
      <c r="G206" s="115"/>
      <c r="H206" s="110"/>
      <c r="I206" s="296"/>
      <c r="J206" s="296"/>
    </row>
    <row r="207" spans="1:10" ht="30" customHeight="1">
      <c r="A207" s="296" t="s">
        <v>1067</v>
      </c>
      <c r="B207" s="113" t="s">
        <v>810</v>
      </c>
      <c r="C207" s="296" t="s">
        <v>769</v>
      </c>
      <c r="D207" s="114" t="s">
        <v>1068</v>
      </c>
      <c r="E207" s="102">
        <v>90</v>
      </c>
      <c r="F207" s="106"/>
      <c r="G207" s="115"/>
      <c r="H207" s="110"/>
      <c r="I207" s="296"/>
      <c r="J207" s="296"/>
    </row>
    <row r="208" spans="1:10" ht="30" customHeight="1">
      <c r="A208" s="296" t="s">
        <v>1069</v>
      </c>
      <c r="B208" s="113" t="s">
        <v>810</v>
      </c>
      <c r="C208" s="296" t="s">
        <v>769</v>
      </c>
      <c r="D208" s="114" t="s">
        <v>1070</v>
      </c>
      <c r="E208" s="102">
        <v>90</v>
      </c>
      <c r="F208" s="106"/>
      <c r="G208" s="115"/>
      <c r="H208" s="110"/>
      <c r="I208" s="296"/>
      <c r="J208" s="296"/>
    </row>
    <row r="209" spans="1:16" ht="30" customHeight="1">
      <c r="A209" s="296" t="s">
        <v>1071</v>
      </c>
      <c r="B209" s="113" t="s">
        <v>810</v>
      </c>
      <c r="C209" s="296" t="s">
        <v>769</v>
      </c>
      <c r="D209" s="114" t="s">
        <v>1072</v>
      </c>
      <c r="E209" s="102">
        <v>90</v>
      </c>
      <c r="F209" s="106"/>
      <c r="G209" s="115"/>
      <c r="H209" s="110"/>
      <c r="I209" s="296"/>
      <c r="J209" s="296"/>
    </row>
    <row r="210" spans="1:16" ht="30" customHeight="1">
      <c r="A210" s="296" t="s">
        <v>1073</v>
      </c>
      <c r="B210" s="113" t="s">
        <v>810</v>
      </c>
      <c r="C210" s="296" t="s">
        <v>769</v>
      </c>
      <c r="D210" s="114" t="s">
        <v>1074</v>
      </c>
      <c r="E210" s="102">
        <v>90</v>
      </c>
      <c r="F210" s="106"/>
      <c r="G210" s="115"/>
      <c r="H210" s="110"/>
      <c r="I210" s="296"/>
      <c r="J210" s="296"/>
    </row>
    <row r="211" spans="1:16" ht="30" customHeight="1">
      <c r="A211" s="296" t="s">
        <v>1075</v>
      </c>
      <c r="B211" s="113" t="s">
        <v>810</v>
      </c>
      <c r="C211" s="296" t="s">
        <v>769</v>
      </c>
      <c r="D211" s="114" t="s">
        <v>1076</v>
      </c>
      <c r="E211" s="102">
        <v>94.22</v>
      </c>
      <c r="F211" s="106"/>
      <c r="G211" s="115"/>
      <c r="H211" s="110"/>
      <c r="I211" s="296"/>
      <c r="J211" s="296"/>
    </row>
    <row r="212" spans="1:16" s="108" customFormat="1" ht="30" customHeight="1">
      <c r="A212" s="300">
        <v>3</v>
      </c>
      <c r="B212" s="116" t="s">
        <v>1077</v>
      </c>
      <c r="C212" s="300">
        <v>2</v>
      </c>
      <c r="D212" s="117"/>
      <c r="E212" s="118"/>
      <c r="F212" s="119"/>
      <c r="G212" s="120"/>
      <c r="H212" s="121"/>
      <c r="I212" s="300"/>
      <c r="J212" s="300"/>
      <c r="K212" s="108" t="s">
        <v>1078</v>
      </c>
    </row>
    <row r="213" spans="1:16" ht="30" customHeight="1">
      <c r="A213" s="296" t="s">
        <v>528</v>
      </c>
      <c r="B213" s="122" t="s">
        <v>1077</v>
      </c>
      <c r="C213" s="296" t="s">
        <v>769</v>
      </c>
      <c r="D213" s="114" t="s">
        <v>1079</v>
      </c>
      <c r="E213" s="123">
        <v>90</v>
      </c>
      <c r="F213" s="124"/>
      <c r="G213" s="115"/>
      <c r="H213" s="110"/>
      <c r="I213" s="296"/>
      <c r="J213" s="296"/>
    </row>
    <row r="214" spans="1:16" ht="30" customHeight="1">
      <c r="A214" s="296" t="s">
        <v>530</v>
      </c>
      <c r="B214" s="122" t="s">
        <v>1077</v>
      </c>
      <c r="C214" s="296" t="s">
        <v>769</v>
      </c>
      <c r="D214" s="114" t="s">
        <v>1080</v>
      </c>
      <c r="E214" s="123">
        <v>90</v>
      </c>
      <c r="F214" s="124"/>
      <c r="G214" s="115"/>
      <c r="H214" s="110"/>
      <c r="I214" s="296"/>
      <c r="J214" s="296"/>
    </row>
    <row r="215" spans="1:16" s="108" customFormat="1" ht="30" customHeight="1">
      <c r="A215" s="300">
        <v>4</v>
      </c>
      <c r="B215" s="116" t="s">
        <v>1081</v>
      </c>
      <c r="C215" s="300">
        <v>5</v>
      </c>
      <c r="D215" s="117"/>
      <c r="E215" s="125"/>
      <c r="F215" s="126"/>
      <c r="G215" s="120"/>
      <c r="H215" s="121"/>
      <c r="I215" s="300"/>
      <c r="J215" s="300"/>
      <c r="K215" s="108" t="s">
        <v>1082</v>
      </c>
    </row>
    <row r="216" spans="1:16" ht="30" customHeight="1">
      <c r="A216" s="296" t="s">
        <v>547</v>
      </c>
      <c r="B216" s="122" t="s">
        <v>1081</v>
      </c>
      <c r="C216" s="296" t="s">
        <v>769</v>
      </c>
      <c r="D216" s="114" t="s">
        <v>1083</v>
      </c>
      <c r="E216" s="127" t="s">
        <v>1084</v>
      </c>
      <c r="F216" s="124"/>
      <c r="G216" s="115"/>
      <c r="H216" s="110"/>
      <c r="I216" s="296"/>
      <c r="J216" s="296"/>
    </row>
    <row r="217" spans="1:16" ht="30" customHeight="1">
      <c r="A217" s="296" t="s">
        <v>1085</v>
      </c>
      <c r="B217" s="122" t="s">
        <v>1081</v>
      </c>
      <c r="C217" s="296" t="s">
        <v>769</v>
      </c>
      <c r="D217" s="114" t="s">
        <v>773</v>
      </c>
      <c r="E217" s="127" t="s">
        <v>1086</v>
      </c>
      <c r="F217" s="124"/>
      <c r="G217" s="115"/>
      <c r="H217" s="110"/>
      <c r="I217" s="296"/>
      <c r="J217" s="296"/>
    </row>
    <row r="218" spans="1:16" ht="30" customHeight="1">
      <c r="A218" s="296" t="s">
        <v>1087</v>
      </c>
      <c r="B218" s="122" t="s">
        <v>1081</v>
      </c>
      <c r="C218" s="296" t="s">
        <v>769</v>
      </c>
      <c r="D218" s="114" t="s">
        <v>775</v>
      </c>
      <c r="E218" s="127" t="s">
        <v>1088</v>
      </c>
      <c r="F218" s="124"/>
      <c r="G218" s="115"/>
      <c r="H218" s="110"/>
      <c r="I218" s="296"/>
      <c r="J218" s="296"/>
    </row>
    <row r="219" spans="1:16" ht="30" customHeight="1">
      <c r="A219" s="296" t="s">
        <v>1089</v>
      </c>
      <c r="B219" s="122" t="s">
        <v>1081</v>
      </c>
      <c r="C219" s="296" t="s">
        <v>769</v>
      </c>
      <c r="D219" s="114" t="s">
        <v>777</v>
      </c>
      <c r="E219" s="127" t="s">
        <v>1090</v>
      </c>
      <c r="F219" s="124"/>
      <c r="G219" s="115"/>
      <c r="H219" s="110"/>
      <c r="I219" s="296"/>
      <c r="J219" s="296"/>
    </row>
    <row r="220" spans="1:16" ht="30" customHeight="1">
      <c r="A220" s="296" t="s">
        <v>1091</v>
      </c>
      <c r="B220" s="122" t="s">
        <v>1081</v>
      </c>
      <c r="C220" s="296" t="s">
        <v>769</v>
      </c>
      <c r="D220" s="114" t="s">
        <v>779</v>
      </c>
      <c r="E220" s="127" t="s">
        <v>1092</v>
      </c>
      <c r="F220" s="124"/>
      <c r="G220" s="115"/>
      <c r="H220" s="110"/>
      <c r="I220" s="296"/>
      <c r="J220" s="296"/>
    </row>
    <row r="221" spans="1:16" ht="30" customHeight="1">
      <c r="A221" s="300">
        <v>5</v>
      </c>
      <c r="B221" s="116" t="s">
        <v>1093</v>
      </c>
      <c r="C221" s="300">
        <v>2</v>
      </c>
      <c r="D221" s="114"/>
      <c r="E221" s="127"/>
      <c r="F221" s="124"/>
      <c r="G221" s="115"/>
      <c r="H221" s="110"/>
      <c r="I221" s="296"/>
      <c r="J221" s="296"/>
      <c r="K221" s="40" t="s">
        <v>1082</v>
      </c>
    </row>
    <row r="222" spans="1:16" ht="43.5" customHeight="1">
      <c r="A222" s="296" t="s">
        <v>1094</v>
      </c>
      <c r="B222" s="122" t="s">
        <v>1095</v>
      </c>
      <c r="C222" s="296" t="s">
        <v>769</v>
      </c>
      <c r="D222" s="114" t="s">
        <v>1096</v>
      </c>
      <c r="E222" s="127" t="s">
        <v>1097</v>
      </c>
      <c r="F222" s="124"/>
      <c r="G222" s="115"/>
      <c r="H222" s="110"/>
      <c r="I222" s="296"/>
      <c r="J222" s="296"/>
      <c r="K222" s="40" t="s">
        <v>1098</v>
      </c>
    </row>
    <row r="223" spans="1:16" ht="43.5" customHeight="1">
      <c r="A223" s="296" t="s">
        <v>1099</v>
      </c>
      <c r="B223" s="122" t="s">
        <v>1095</v>
      </c>
      <c r="C223" s="296" t="s">
        <v>769</v>
      </c>
      <c r="D223" s="114" t="s">
        <v>1100</v>
      </c>
      <c r="E223" s="127" t="s">
        <v>1101</v>
      </c>
      <c r="F223" s="124"/>
      <c r="G223" s="115"/>
      <c r="H223" s="110"/>
      <c r="I223" s="296"/>
      <c r="J223" s="296"/>
      <c r="K223" s="40" t="s">
        <v>1098</v>
      </c>
    </row>
    <row r="224" spans="1:16" s="108" customFormat="1" ht="75.75" customHeight="1">
      <c r="A224" s="300" t="s">
        <v>560</v>
      </c>
      <c r="B224" s="297" t="s">
        <v>1102</v>
      </c>
      <c r="C224" s="300">
        <f>C225+C269+C271+C277</f>
        <v>58</v>
      </c>
      <c r="D224" s="297"/>
      <c r="E224" s="297"/>
      <c r="F224" s="297"/>
      <c r="G224" s="297"/>
      <c r="H224" s="297"/>
      <c r="I224" s="300"/>
      <c r="J224" s="300" t="s">
        <v>1104</v>
      </c>
      <c r="K224" s="108" t="s">
        <v>1103</v>
      </c>
      <c r="L224" s="992" t="s">
        <v>1104</v>
      </c>
      <c r="M224" s="992"/>
      <c r="N224" s="992"/>
      <c r="O224" s="992"/>
      <c r="P224" s="992"/>
    </row>
    <row r="225" spans="1:10" s="108" customFormat="1" ht="78.75" customHeight="1">
      <c r="A225" s="300">
        <v>6</v>
      </c>
      <c r="B225" s="111" t="s">
        <v>1105</v>
      </c>
      <c r="C225" s="300">
        <v>43</v>
      </c>
      <c r="D225" s="117"/>
      <c r="E225" s="128"/>
      <c r="F225" s="126"/>
      <c r="G225" s="120"/>
      <c r="H225" s="121"/>
      <c r="I225" s="300"/>
      <c r="J225" s="300" t="s">
        <v>1490</v>
      </c>
    </row>
    <row r="226" spans="1:10" ht="30" customHeight="1">
      <c r="A226" s="296" t="s">
        <v>1106</v>
      </c>
      <c r="B226" s="113" t="s">
        <v>1105</v>
      </c>
      <c r="C226" s="299" t="s">
        <v>1107</v>
      </c>
      <c r="D226" s="299">
        <v>4</v>
      </c>
      <c r="E226" s="107"/>
      <c r="F226" s="107">
        <v>62.1</v>
      </c>
      <c r="G226" s="107">
        <v>62.1</v>
      </c>
      <c r="H226" s="110"/>
      <c r="I226" s="993" t="s">
        <v>1108</v>
      </c>
      <c r="J226" s="1000" t="s">
        <v>1403</v>
      </c>
    </row>
    <row r="227" spans="1:10" ht="30" customHeight="1">
      <c r="A227" s="296" t="s">
        <v>1109</v>
      </c>
      <c r="B227" s="113" t="s">
        <v>1105</v>
      </c>
      <c r="C227" s="299" t="s">
        <v>1110</v>
      </c>
      <c r="D227" s="299">
        <v>4</v>
      </c>
      <c r="E227" s="107"/>
      <c r="F227" s="107">
        <v>56.6</v>
      </c>
      <c r="G227" s="107">
        <v>56.6</v>
      </c>
      <c r="H227" s="110"/>
      <c r="I227" s="993"/>
      <c r="J227" s="1000"/>
    </row>
    <row r="228" spans="1:10" ht="30" customHeight="1">
      <c r="A228" s="296" t="s">
        <v>1111</v>
      </c>
      <c r="B228" s="113" t="s">
        <v>1105</v>
      </c>
      <c r="C228" s="299" t="s">
        <v>1112</v>
      </c>
      <c r="D228" s="299">
        <v>4</v>
      </c>
      <c r="E228" s="107"/>
      <c r="F228" s="107">
        <v>66.5</v>
      </c>
      <c r="G228" s="107">
        <v>66.5</v>
      </c>
      <c r="H228" s="110"/>
      <c r="I228" s="993"/>
      <c r="J228" s="1000"/>
    </row>
    <row r="229" spans="1:10" ht="30" customHeight="1">
      <c r="A229" s="296" t="s">
        <v>1113</v>
      </c>
      <c r="B229" s="113" t="s">
        <v>1105</v>
      </c>
      <c r="C229" s="299" t="s">
        <v>1114</v>
      </c>
      <c r="D229" s="299">
        <v>4</v>
      </c>
      <c r="E229" s="107"/>
      <c r="F229" s="107">
        <v>66.5</v>
      </c>
      <c r="G229" s="107">
        <v>66.5</v>
      </c>
      <c r="H229" s="110"/>
      <c r="I229" s="993"/>
      <c r="J229" s="1000"/>
    </row>
    <row r="230" spans="1:10" ht="30" customHeight="1">
      <c r="A230" s="296" t="s">
        <v>1115</v>
      </c>
      <c r="B230" s="113" t="s">
        <v>1105</v>
      </c>
      <c r="C230" s="299" t="s">
        <v>1116</v>
      </c>
      <c r="D230" s="299">
        <v>4</v>
      </c>
      <c r="E230" s="107"/>
      <c r="F230" s="107">
        <v>62.1</v>
      </c>
      <c r="G230" s="107">
        <v>62.1</v>
      </c>
      <c r="H230" s="110"/>
      <c r="I230" s="993"/>
      <c r="J230" s="1000"/>
    </row>
    <row r="231" spans="1:10" ht="30" customHeight="1">
      <c r="A231" s="296" t="s">
        <v>1117</v>
      </c>
      <c r="B231" s="113" t="s">
        <v>1105</v>
      </c>
      <c r="C231" s="299" t="s">
        <v>1118</v>
      </c>
      <c r="D231" s="299">
        <v>4</v>
      </c>
      <c r="E231" s="107"/>
      <c r="F231" s="107">
        <v>63</v>
      </c>
      <c r="G231" s="107">
        <v>63</v>
      </c>
      <c r="H231" s="110"/>
      <c r="I231" s="993"/>
      <c r="J231" s="1000"/>
    </row>
    <row r="232" spans="1:10" ht="30" customHeight="1">
      <c r="A232" s="296" t="s">
        <v>1119</v>
      </c>
      <c r="B232" s="113" t="s">
        <v>1105</v>
      </c>
      <c r="C232" s="299" t="s">
        <v>1120</v>
      </c>
      <c r="D232" s="299">
        <v>4</v>
      </c>
      <c r="E232" s="107"/>
      <c r="F232" s="107">
        <v>63.2</v>
      </c>
      <c r="G232" s="107">
        <v>63.2</v>
      </c>
      <c r="H232" s="110"/>
      <c r="I232" s="993"/>
      <c r="J232" s="1000"/>
    </row>
    <row r="233" spans="1:10" ht="28.5" customHeight="1">
      <c r="A233" s="296" t="s">
        <v>1121</v>
      </c>
      <c r="B233" s="113" t="s">
        <v>1105</v>
      </c>
      <c r="C233" s="299" t="s">
        <v>1236</v>
      </c>
      <c r="D233" s="299">
        <v>4</v>
      </c>
      <c r="E233" s="107"/>
      <c r="F233" s="107">
        <v>60.3</v>
      </c>
      <c r="G233" s="107">
        <v>60.3</v>
      </c>
      <c r="H233" s="110"/>
      <c r="I233" s="993"/>
      <c r="J233" s="1000"/>
    </row>
    <row r="234" spans="1:10" ht="30" customHeight="1">
      <c r="A234" s="296" t="s">
        <v>1123</v>
      </c>
      <c r="B234" s="113" t="s">
        <v>1105</v>
      </c>
      <c r="C234" s="299" t="s">
        <v>1122</v>
      </c>
      <c r="D234" s="299">
        <v>4</v>
      </c>
      <c r="E234" s="107"/>
      <c r="F234" s="107">
        <v>60.3</v>
      </c>
      <c r="G234" s="107">
        <v>60.3</v>
      </c>
      <c r="H234" s="110"/>
      <c r="I234" s="993"/>
      <c r="J234" s="1000"/>
    </row>
    <row r="235" spans="1:10" ht="30" customHeight="1">
      <c r="A235" s="296" t="s">
        <v>1125</v>
      </c>
      <c r="B235" s="113" t="s">
        <v>1105</v>
      </c>
      <c r="C235" s="129" t="s">
        <v>1124</v>
      </c>
      <c r="D235" s="299">
        <v>5</v>
      </c>
      <c r="E235" s="107"/>
      <c r="F235" s="107">
        <v>60.3</v>
      </c>
      <c r="G235" s="107">
        <v>60.3</v>
      </c>
      <c r="H235" s="110"/>
      <c r="I235" s="993"/>
      <c r="J235" s="1000"/>
    </row>
    <row r="236" spans="1:10" ht="26.25" customHeight="1">
      <c r="A236" s="296" t="s">
        <v>1127</v>
      </c>
      <c r="B236" s="113" t="s">
        <v>1105</v>
      </c>
      <c r="C236" s="129" t="s">
        <v>1237</v>
      </c>
      <c r="D236" s="299">
        <v>4</v>
      </c>
      <c r="E236" s="107"/>
      <c r="F236" s="107">
        <v>43.1</v>
      </c>
      <c r="G236" s="107">
        <v>43.1</v>
      </c>
      <c r="H236" s="110"/>
      <c r="I236" s="993"/>
      <c r="J236" s="1000"/>
    </row>
    <row r="237" spans="1:10" ht="30" customHeight="1">
      <c r="A237" s="296" t="s">
        <v>1129</v>
      </c>
      <c r="B237" s="113" t="s">
        <v>1105</v>
      </c>
      <c r="C237" s="299" t="s">
        <v>1126</v>
      </c>
      <c r="D237" s="299">
        <v>6</v>
      </c>
      <c r="E237" s="107"/>
      <c r="F237" s="107">
        <v>63</v>
      </c>
      <c r="G237" s="107">
        <v>63</v>
      </c>
      <c r="H237" s="110"/>
      <c r="I237" s="993"/>
      <c r="J237" s="1000"/>
    </row>
    <row r="238" spans="1:10" ht="30" customHeight="1">
      <c r="A238" s="296" t="s">
        <v>1131</v>
      </c>
      <c r="B238" s="113" t="s">
        <v>1105</v>
      </c>
      <c r="C238" s="299" t="s">
        <v>1128</v>
      </c>
      <c r="D238" s="299">
        <v>6</v>
      </c>
      <c r="E238" s="107"/>
      <c r="F238" s="107">
        <v>66.5</v>
      </c>
      <c r="G238" s="107">
        <v>66.5</v>
      </c>
      <c r="H238" s="110"/>
      <c r="I238" s="993"/>
      <c r="J238" s="1000"/>
    </row>
    <row r="239" spans="1:10" ht="30" customHeight="1">
      <c r="A239" s="296" t="s">
        <v>1133</v>
      </c>
      <c r="B239" s="113" t="s">
        <v>1105</v>
      </c>
      <c r="C239" s="299" t="s">
        <v>1130</v>
      </c>
      <c r="D239" s="299">
        <v>6</v>
      </c>
      <c r="E239" s="107"/>
      <c r="F239" s="107">
        <v>66.5</v>
      </c>
      <c r="G239" s="107">
        <v>66.5</v>
      </c>
      <c r="H239" s="110"/>
      <c r="I239" s="993"/>
      <c r="J239" s="1000"/>
    </row>
    <row r="240" spans="1:10" ht="30" customHeight="1">
      <c r="A240" s="296" t="s">
        <v>1135</v>
      </c>
      <c r="B240" s="113" t="s">
        <v>1105</v>
      </c>
      <c r="C240" s="299" t="s">
        <v>1132</v>
      </c>
      <c r="D240" s="299">
        <v>6</v>
      </c>
      <c r="E240" s="107"/>
      <c r="F240" s="107">
        <v>63</v>
      </c>
      <c r="G240" s="107">
        <v>63</v>
      </c>
      <c r="H240" s="110"/>
      <c r="I240" s="993"/>
      <c r="J240" s="1000"/>
    </row>
    <row r="241" spans="1:10" ht="30" customHeight="1">
      <c r="A241" s="296" t="s">
        <v>1137</v>
      </c>
      <c r="B241" s="113" t="s">
        <v>1105</v>
      </c>
      <c r="C241" s="299" t="s">
        <v>1134</v>
      </c>
      <c r="D241" s="299">
        <v>6</v>
      </c>
      <c r="E241" s="107"/>
      <c r="F241" s="107">
        <v>63.2</v>
      </c>
      <c r="G241" s="107">
        <v>63.2</v>
      </c>
      <c r="H241" s="110"/>
      <c r="I241" s="993"/>
      <c r="J241" s="1000"/>
    </row>
    <row r="242" spans="1:10" ht="30" customHeight="1">
      <c r="A242" s="296" t="s">
        <v>1139</v>
      </c>
      <c r="B242" s="113" t="s">
        <v>1105</v>
      </c>
      <c r="C242" s="299" t="s">
        <v>1136</v>
      </c>
      <c r="D242" s="299">
        <v>7</v>
      </c>
      <c r="E242" s="107"/>
      <c r="F242" s="107">
        <v>56.6</v>
      </c>
      <c r="G242" s="107">
        <v>56.6</v>
      </c>
      <c r="H242" s="110"/>
      <c r="I242" s="993"/>
      <c r="J242" s="1000"/>
    </row>
    <row r="243" spans="1:10" ht="30" customHeight="1">
      <c r="A243" s="296" t="s">
        <v>1141</v>
      </c>
      <c r="B243" s="113" t="s">
        <v>1105</v>
      </c>
      <c r="C243" s="299" t="s">
        <v>1138</v>
      </c>
      <c r="D243" s="299">
        <v>7</v>
      </c>
      <c r="E243" s="107"/>
      <c r="F243" s="107">
        <v>66.5</v>
      </c>
      <c r="G243" s="107">
        <v>66.5</v>
      </c>
      <c r="H243" s="110"/>
      <c r="I243" s="993"/>
      <c r="J243" s="1000"/>
    </row>
    <row r="244" spans="1:10" ht="30" customHeight="1">
      <c r="A244" s="296" t="s">
        <v>1143</v>
      </c>
      <c r="B244" s="113" t="s">
        <v>1105</v>
      </c>
      <c r="C244" s="299" t="s">
        <v>1140</v>
      </c>
      <c r="D244" s="299">
        <v>7</v>
      </c>
      <c r="E244" s="107"/>
      <c r="F244" s="107">
        <v>66.5</v>
      </c>
      <c r="G244" s="107">
        <v>66.5</v>
      </c>
      <c r="H244" s="110"/>
      <c r="I244" s="993"/>
      <c r="J244" s="1000"/>
    </row>
    <row r="245" spans="1:10" ht="30" customHeight="1">
      <c r="A245" s="296" t="s">
        <v>1145</v>
      </c>
      <c r="B245" s="113" t="s">
        <v>1105</v>
      </c>
      <c r="C245" s="299" t="s">
        <v>1142</v>
      </c>
      <c r="D245" s="299">
        <v>7</v>
      </c>
      <c r="E245" s="107"/>
      <c r="F245" s="107">
        <v>56.6</v>
      </c>
      <c r="G245" s="107">
        <v>56.6</v>
      </c>
      <c r="H245" s="110"/>
      <c r="I245" s="993"/>
      <c r="J245" s="1000"/>
    </row>
    <row r="246" spans="1:10" ht="30" customHeight="1">
      <c r="A246" s="296" t="s">
        <v>1147</v>
      </c>
      <c r="B246" s="113" t="s">
        <v>1105</v>
      </c>
      <c r="C246" s="299" t="s">
        <v>1144</v>
      </c>
      <c r="D246" s="299">
        <v>7</v>
      </c>
      <c r="E246" s="107"/>
      <c r="F246" s="107">
        <v>60.3</v>
      </c>
      <c r="G246" s="107">
        <v>60.3</v>
      </c>
      <c r="H246" s="110"/>
      <c r="I246" s="993"/>
      <c r="J246" s="1000"/>
    </row>
    <row r="247" spans="1:10" ht="30" customHeight="1">
      <c r="A247" s="296" t="s">
        <v>1149</v>
      </c>
      <c r="B247" s="113" t="s">
        <v>1105</v>
      </c>
      <c r="C247" s="299" t="s">
        <v>1146</v>
      </c>
      <c r="D247" s="299">
        <v>8</v>
      </c>
      <c r="E247" s="107"/>
      <c r="F247" s="107">
        <v>62.1</v>
      </c>
      <c r="G247" s="107">
        <v>62.1</v>
      </c>
      <c r="H247" s="110"/>
      <c r="I247" s="993"/>
      <c r="J247" s="1000"/>
    </row>
    <row r="248" spans="1:10" ht="30" customHeight="1">
      <c r="A248" s="296" t="s">
        <v>1151</v>
      </c>
      <c r="B248" s="113" t="s">
        <v>1105</v>
      </c>
      <c r="C248" s="299" t="s">
        <v>1148</v>
      </c>
      <c r="D248" s="299">
        <v>8</v>
      </c>
      <c r="E248" s="107"/>
      <c r="F248" s="107">
        <v>66.5</v>
      </c>
      <c r="G248" s="107">
        <v>66.5</v>
      </c>
      <c r="H248" s="110"/>
      <c r="I248" s="993"/>
      <c r="J248" s="1000"/>
    </row>
    <row r="249" spans="1:10" ht="30" customHeight="1">
      <c r="A249" s="296" t="s">
        <v>1153</v>
      </c>
      <c r="B249" s="113" t="s">
        <v>1105</v>
      </c>
      <c r="C249" s="299" t="s">
        <v>1150</v>
      </c>
      <c r="D249" s="299">
        <v>9</v>
      </c>
      <c r="E249" s="107"/>
      <c r="F249" s="107">
        <v>62.1</v>
      </c>
      <c r="G249" s="107">
        <v>62.1</v>
      </c>
      <c r="H249" s="110"/>
      <c r="I249" s="993"/>
      <c r="J249" s="1000"/>
    </row>
    <row r="250" spans="1:10" ht="30" customHeight="1">
      <c r="A250" s="296" t="s">
        <v>1155</v>
      </c>
      <c r="B250" s="113" t="s">
        <v>1105</v>
      </c>
      <c r="C250" s="299" t="s">
        <v>1152</v>
      </c>
      <c r="D250" s="299">
        <v>9</v>
      </c>
      <c r="E250" s="107"/>
      <c r="F250" s="107">
        <v>66.5</v>
      </c>
      <c r="G250" s="107">
        <v>66.5</v>
      </c>
      <c r="H250" s="110"/>
      <c r="I250" s="993"/>
      <c r="J250" s="1000"/>
    </row>
    <row r="251" spans="1:10" ht="30" customHeight="1">
      <c r="A251" s="296" t="s">
        <v>1157</v>
      </c>
      <c r="B251" s="113" t="s">
        <v>1105</v>
      </c>
      <c r="C251" s="299" t="s">
        <v>1154</v>
      </c>
      <c r="D251" s="299">
        <v>9</v>
      </c>
      <c r="E251" s="107"/>
      <c r="F251" s="107">
        <v>66.5</v>
      </c>
      <c r="G251" s="107">
        <v>66.5</v>
      </c>
      <c r="H251" s="110"/>
      <c r="I251" s="993"/>
      <c r="J251" s="1000"/>
    </row>
    <row r="252" spans="1:10" ht="30" customHeight="1">
      <c r="A252" s="296" t="s">
        <v>1159</v>
      </c>
      <c r="B252" s="113" t="s">
        <v>1105</v>
      </c>
      <c r="C252" s="299" t="s">
        <v>1156</v>
      </c>
      <c r="D252" s="299">
        <v>9</v>
      </c>
      <c r="E252" s="107"/>
      <c r="F252" s="107">
        <v>56.6</v>
      </c>
      <c r="G252" s="107">
        <v>56.6</v>
      </c>
      <c r="H252" s="110"/>
      <c r="I252" s="993"/>
      <c r="J252" s="1000"/>
    </row>
    <row r="253" spans="1:10" ht="30" customHeight="1">
      <c r="A253" s="296" t="s">
        <v>1161</v>
      </c>
      <c r="B253" s="113" t="s">
        <v>1105</v>
      </c>
      <c r="C253" s="299" t="s">
        <v>1158</v>
      </c>
      <c r="D253" s="299">
        <v>9</v>
      </c>
      <c r="E253" s="107"/>
      <c r="F253" s="107">
        <v>63</v>
      </c>
      <c r="G253" s="107">
        <v>63</v>
      </c>
      <c r="H253" s="110"/>
      <c r="I253" s="993"/>
      <c r="J253" s="1000"/>
    </row>
    <row r="254" spans="1:10" ht="30" customHeight="1">
      <c r="A254" s="296" t="s">
        <v>1163</v>
      </c>
      <c r="B254" s="113" t="s">
        <v>1105</v>
      </c>
      <c r="C254" s="299" t="s">
        <v>1160</v>
      </c>
      <c r="D254" s="299">
        <v>9</v>
      </c>
      <c r="E254" s="107"/>
      <c r="F254" s="107">
        <v>63.2</v>
      </c>
      <c r="G254" s="107">
        <v>63.2</v>
      </c>
      <c r="H254" s="110"/>
      <c r="I254" s="993"/>
      <c r="J254" s="1000"/>
    </row>
    <row r="255" spans="1:10" ht="30" customHeight="1">
      <c r="A255" s="296" t="s">
        <v>1165</v>
      </c>
      <c r="B255" s="113" t="s">
        <v>1105</v>
      </c>
      <c r="C255" s="299" t="s">
        <v>1162</v>
      </c>
      <c r="D255" s="299">
        <v>10</v>
      </c>
      <c r="E255" s="107"/>
      <c r="F255" s="107">
        <v>66.5</v>
      </c>
      <c r="G255" s="107">
        <v>66.5</v>
      </c>
      <c r="H255" s="110"/>
      <c r="I255" s="993"/>
      <c r="J255" s="1000"/>
    </row>
    <row r="256" spans="1:10" ht="30" customHeight="1">
      <c r="A256" s="296" t="s">
        <v>1167</v>
      </c>
      <c r="B256" s="113" t="s">
        <v>1105</v>
      </c>
      <c r="C256" s="299" t="s">
        <v>1164</v>
      </c>
      <c r="D256" s="299">
        <v>10</v>
      </c>
      <c r="E256" s="107"/>
      <c r="F256" s="107">
        <v>66.5</v>
      </c>
      <c r="G256" s="107">
        <v>66.5</v>
      </c>
      <c r="H256" s="110"/>
      <c r="I256" s="993"/>
      <c r="J256" s="1000"/>
    </row>
    <row r="257" spans="1:10" ht="30" customHeight="1">
      <c r="A257" s="296" t="s">
        <v>1169</v>
      </c>
      <c r="B257" s="113" t="s">
        <v>1105</v>
      </c>
      <c r="C257" s="299" t="s">
        <v>1166</v>
      </c>
      <c r="D257" s="299">
        <v>10</v>
      </c>
      <c r="E257" s="107"/>
      <c r="F257" s="107">
        <v>67.7</v>
      </c>
      <c r="G257" s="107">
        <v>67.7</v>
      </c>
      <c r="H257" s="110"/>
      <c r="I257" s="993"/>
      <c r="J257" s="1000"/>
    </row>
    <row r="258" spans="1:10" ht="30" customHeight="1">
      <c r="A258" s="296" t="s">
        <v>1171</v>
      </c>
      <c r="B258" s="113" t="s">
        <v>1105</v>
      </c>
      <c r="C258" s="299" t="s">
        <v>1168</v>
      </c>
      <c r="D258" s="299">
        <v>11</v>
      </c>
      <c r="E258" s="107"/>
      <c r="F258" s="107">
        <v>62.1</v>
      </c>
      <c r="G258" s="107">
        <v>62.1</v>
      </c>
      <c r="H258" s="110"/>
      <c r="I258" s="993"/>
      <c r="J258" s="1000"/>
    </row>
    <row r="259" spans="1:10" ht="30" customHeight="1">
      <c r="A259" s="296" t="s">
        <v>1173</v>
      </c>
      <c r="B259" s="113" t="s">
        <v>1105</v>
      </c>
      <c r="C259" s="299" t="s">
        <v>1170</v>
      </c>
      <c r="D259" s="299">
        <v>11</v>
      </c>
      <c r="E259" s="107"/>
      <c r="F259" s="107">
        <v>66.5</v>
      </c>
      <c r="G259" s="107">
        <v>66.5</v>
      </c>
      <c r="H259" s="110"/>
      <c r="I259" s="993"/>
      <c r="J259" s="1000"/>
    </row>
    <row r="260" spans="1:10" ht="30" customHeight="1">
      <c r="A260" s="296" t="s">
        <v>1175</v>
      </c>
      <c r="B260" s="113" t="s">
        <v>1105</v>
      </c>
      <c r="C260" s="299" t="s">
        <v>1172</v>
      </c>
      <c r="D260" s="299">
        <v>11</v>
      </c>
      <c r="E260" s="107"/>
      <c r="F260" s="107">
        <v>66.5</v>
      </c>
      <c r="G260" s="107">
        <v>66.5</v>
      </c>
      <c r="H260" s="110"/>
      <c r="I260" s="993"/>
      <c r="J260" s="1000"/>
    </row>
    <row r="261" spans="1:10" ht="30" customHeight="1">
      <c r="A261" s="296" t="s">
        <v>1177</v>
      </c>
      <c r="B261" s="113" t="s">
        <v>1105</v>
      </c>
      <c r="C261" s="129" t="s">
        <v>1174</v>
      </c>
      <c r="D261" s="299">
        <v>11</v>
      </c>
      <c r="E261" s="107"/>
      <c r="F261" s="107">
        <v>62.1</v>
      </c>
      <c r="G261" s="107">
        <v>62.1</v>
      </c>
      <c r="H261" s="110"/>
      <c r="I261" s="993"/>
      <c r="J261" s="1000"/>
    </row>
    <row r="262" spans="1:10" ht="30" customHeight="1">
      <c r="A262" s="296" t="s">
        <v>1179</v>
      </c>
      <c r="B262" s="113" t="s">
        <v>1105</v>
      </c>
      <c r="C262" s="299" t="s">
        <v>1176</v>
      </c>
      <c r="D262" s="299">
        <v>11</v>
      </c>
      <c r="E262" s="107"/>
      <c r="F262" s="107">
        <v>63.2</v>
      </c>
      <c r="G262" s="107">
        <v>63.2</v>
      </c>
      <c r="H262" s="110"/>
      <c r="I262" s="993"/>
      <c r="J262" s="1000"/>
    </row>
    <row r="263" spans="1:10" ht="30" customHeight="1">
      <c r="A263" s="296" t="s">
        <v>1181</v>
      </c>
      <c r="B263" s="113" t="s">
        <v>1105</v>
      </c>
      <c r="C263" s="299" t="s">
        <v>1178</v>
      </c>
      <c r="D263" s="299">
        <v>11</v>
      </c>
      <c r="E263" s="107"/>
      <c r="F263" s="107">
        <v>67.7</v>
      </c>
      <c r="G263" s="107">
        <v>67.7</v>
      </c>
      <c r="H263" s="110"/>
      <c r="I263" s="993"/>
      <c r="J263" s="1000"/>
    </row>
    <row r="264" spans="1:10" ht="30" customHeight="1">
      <c r="A264" s="296" t="s">
        <v>1183</v>
      </c>
      <c r="B264" s="113" t="s">
        <v>1105</v>
      </c>
      <c r="C264" s="299" t="s">
        <v>1180</v>
      </c>
      <c r="D264" s="299">
        <v>11</v>
      </c>
      <c r="E264" s="107"/>
      <c r="F264" s="107">
        <v>63</v>
      </c>
      <c r="G264" s="107">
        <v>63</v>
      </c>
      <c r="H264" s="110"/>
      <c r="I264" s="993"/>
      <c r="J264" s="1000"/>
    </row>
    <row r="265" spans="1:10" ht="30" customHeight="1">
      <c r="A265" s="296" t="s">
        <v>1185</v>
      </c>
      <c r="B265" s="113" t="s">
        <v>1105</v>
      </c>
      <c r="C265" s="299" t="s">
        <v>1182</v>
      </c>
      <c r="D265" s="299">
        <v>12</v>
      </c>
      <c r="E265" s="107"/>
      <c r="F265" s="107">
        <v>66.5</v>
      </c>
      <c r="G265" s="107">
        <v>66.5</v>
      </c>
      <c r="H265" s="110"/>
      <c r="I265" s="993"/>
      <c r="J265" s="1000"/>
    </row>
    <row r="266" spans="1:10" ht="30" customHeight="1">
      <c r="A266" s="296" t="s">
        <v>1187</v>
      </c>
      <c r="B266" s="113" t="s">
        <v>1105</v>
      </c>
      <c r="C266" s="129" t="s">
        <v>1184</v>
      </c>
      <c r="D266" s="299">
        <v>12</v>
      </c>
      <c r="E266" s="107"/>
      <c r="F266" s="107">
        <v>66.5</v>
      </c>
      <c r="G266" s="107">
        <v>66.5</v>
      </c>
      <c r="H266" s="110"/>
      <c r="I266" s="993"/>
      <c r="J266" s="1000"/>
    </row>
    <row r="267" spans="1:10" ht="30" customHeight="1">
      <c r="A267" s="296" t="s">
        <v>1238</v>
      </c>
      <c r="B267" s="113" t="s">
        <v>1105</v>
      </c>
      <c r="C267" s="299" t="s">
        <v>1186</v>
      </c>
      <c r="D267" s="299">
        <v>12</v>
      </c>
      <c r="E267" s="107"/>
      <c r="F267" s="107">
        <v>62.1</v>
      </c>
      <c r="G267" s="107">
        <v>62.1</v>
      </c>
      <c r="H267" s="110"/>
      <c r="I267" s="993"/>
      <c r="J267" s="1000"/>
    </row>
    <row r="268" spans="1:10" ht="30" customHeight="1">
      <c r="A268" s="296" t="s">
        <v>1239</v>
      </c>
      <c r="B268" s="113" t="s">
        <v>1105</v>
      </c>
      <c r="C268" s="299" t="s">
        <v>1188</v>
      </c>
      <c r="D268" s="299">
        <v>12</v>
      </c>
      <c r="E268" s="107"/>
      <c r="F268" s="107">
        <v>60.3</v>
      </c>
      <c r="G268" s="107">
        <v>60.3</v>
      </c>
      <c r="H268" s="110"/>
      <c r="I268" s="993"/>
      <c r="J268" s="1000"/>
    </row>
    <row r="269" spans="1:10" s="108" customFormat="1" ht="37.5" customHeight="1">
      <c r="A269" s="300">
        <v>7</v>
      </c>
      <c r="B269" s="109" t="s">
        <v>1189</v>
      </c>
      <c r="C269" s="112">
        <v>1</v>
      </c>
      <c r="D269" s="112"/>
      <c r="E269" s="130"/>
      <c r="F269" s="130"/>
      <c r="G269" s="130"/>
      <c r="H269" s="121"/>
      <c r="I269" s="131"/>
      <c r="J269" s="300"/>
    </row>
    <row r="270" spans="1:10" s="419" customFormat="1" ht="78" customHeight="1">
      <c r="A270" s="136" t="s">
        <v>1190</v>
      </c>
      <c r="B270" s="411" t="s">
        <v>1189</v>
      </c>
      <c r="C270" s="410" t="s">
        <v>1191</v>
      </c>
      <c r="D270" s="410">
        <v>1</v>
      </c>
      <c r="E270" s="417"/>
      <c r="F270" s="417">
        <v>46</v>
      </c>
      <c r="G270" s="417">
        <v>46</v>
      </c>
      <c r="H270" s="418"/>
      <c r="I270" s="410" t="s">
        <v>1192</v>
      </c>
      <c r="J270" s="136"/>
    </row>
    <row r="271" spans="1:10" s="108" customFormat="1" ht="28.5" customHeight="1">
      <c r="A271" s="300">
        <v>8</v>
      </c>
      <c r="B271" s="109" t="s">
        <v>1193</v>
      </c>
      <c r="C271" s="112">
        <v>5</v>
      </c>
      <c r="D271" s="112"/>
      <c r="E271" s="130"/>
      <c r="F271" s="130"/>
      <c r="G271" s="130"/>
      <c r="H271" s="121"/>
      <c r="I271" s="131"/>
      <c r="J271" s="300"/>
    </row>
    <row r="272" spans="1:10" ht="24.75" customHeight="1">
      <c r="A272" s="296" t="s">
        <v>1194</v>
      </c>
      <c r="B272" s="113" t="s">
        <v>1193</v>
      </c>
      <c r="C272" s="143" t="s">
        <v>1240</v>
      </c>
      <c r="D272" s="299">
        <v>1</v>
      </c>
      <c r="E272" s="132"/>
      <c r="F272" s="132">
        <v>64.150000000000006</v>
      </c>
      <c r="G272" s="132">
        <v>64.150000000000006</v>
      </c>
      <c r="H272" s="110"/>
      <c r="I272" s="994" t="s">
        <v>1195</v>
      </c>
      <c r="J272" s="296"/>
    </row>
    <row r="273" spans="1:10" ht="24.75" customHeight="1">
      <c r="A273" s="296" t="s">
        <v>1196</v>
      </c>
      <c r="B273" s="113" t="s">
        <v>1193</v>
      </c>
      <c r="C273" s="133" t="s">
        <v>1197</v>
      </c>
      <c r="D273" s="299">
        <v>1</v>
      </c>
      <c r="E273" s="132"/>
      <c r="F273" s="132">
        <v>64.150000000000006</v>
      </c>
      <c r="G273" s="132">
        <v>64.150000000000006</v>
      </c>
      <c r="H273" s="110"/>
      <c r="I273" s="994"/>
      <c r="J273" s="296"/>
    </row>
    <row r="274" spans="1:10" ht="24.75" customHeight="1">
      <c r="A274" s="296" t="s">
        <v>1198</v>
      </c>
      <c r="B274" s="113" t="s">
        <v>1193</v>
      </c>
      <c r="C274" s="299">
        <v>15</v>
      </c>
      <c r="D274" s="299">
        <v>1</v>
      </c>
      <c r="E274" s="132"/>
      <c r="F274" s="132">
        <v>52.06</v>
      </c>
      <c r="G274" s="132">
        <v>52.06</v>
      </c>
      <c r="H274" s="110"/>
      <c r="I274" s="994"/>
      <c r="J274" s="296"/>
    </row>
    <row r="275" spans="1:10" ht="24.75" customHeight="1">
      <c r="A275" s="296" t="s">
        <v>1199</v>
      </c>
      <c r="B275" s="113" t="s">
        <v>1193</v>
      </c>
      <c r="C275" s="133" t="s">
        <v>1200</v>
      </c>
      <c r="D275" s="299">
        <v>1</v>
      </c>
      <c r="E275" s="132"/>
      <c r="F275" s="132">
        <v>51.83</v>
      </c>
      <c r="G275" s="132">
        <v>51.83</v>
      </c>
      <c r="H275" s="110"/>
      <c r="I275" s="994"/>
      <c r="J275" s="296"/>
    </row>
    <row r="276" spans="1:10" ht="24.75" customHeight="1">
      <c r="A276" s="296" t="s">
        <v>1201</v>
      </c>
      <c r="B276" s="113" t="s">
        <v>1193</v>
      </c>
      <c r="C276" s="299">
        <v>116</v>
      </c>
      <c r="D276" s="299">
        <v>2</v>
      </c>
      <c r="E276" s="132"/>
      <c r="F276" s="132">
        <v>49.92</v>
      </c>
      <c r="G276" s="132">
        <v>49.92</v>
      </c>
      <c r="H276" s="110"/>
      <c r="I276" s="994"/>
      <c r="J276" s="296"/>
    </row>
    <row r="277" spans="1:10" s="108" customFormat="1" ht="24" customHeight="1">
      <c r="A277" s="300">
        <v>9</v>
      </c>
      <c r="B277" s="111" t="s">
        <v>1202</v>
      </c>
      <c r="C277" s="112">
        <v>9</v>
      </c>
      <c r="D277" s="112"/>
      <c r="E277" s="301"/>
      <c r="F277" s="301"/>
      <c r="G277" s="301"/>
      <c r="H277" s="297"/>
      <c r="I277" s="131"/>
      <c r="J277" s="300"/>
    </row>
    <row r="278" spans="1:10" s="428" customFormat="1" ht="24.75" customHeight="1">
      <c r="A278" s="44" t="s">
        <v>1203</v>
      </c>
      <c r="B278" s="424" t="s">
        <v>1241</v>
      </c>
      <c r="C278" s="425" t="s">
        <v>1242</v>
      </c>
      <c r="D278" s="425">
        <v>1</v>
      </c>
      <c r="E278" s="426"/>
      <c r="F278" s="426">
        <v>67.900000000000006</v>
      </c>
      <c r="G278" s="426">
        <v>67.900000000000006</v>
      </c>
      <c r="H278" s="427"/>
      <c r="I278" s="44"/>
      <c r="J278" s="44"/>
    </row>
    <row r="279" spans="1:10" ht="24.75" customHeight="1">
      <c r="A279" s="135" t="s">
        <v>1204</v>
      </c>
      <c r="B279" s="113" t="s">
        <v>1241</v>
      </c>
      <c r="C279" s="299" t="s">
        <v>1243</v>
      </c>
      <c r="D279" s="299">
        <v>3</v>
      </c>
      <c r="E279" s="132"/>
      <c r="F279" s="132">
        <v>66.400000000000006</v>
      </c>
      <c r="G279" s="132">
        <v>66.400000000000006</v>
      </c>
      <c r="H279" s="110"/>
      <c r="I279" s="296"/>
      <c r="J279" s="1000" t="s">
        <v>1244</v>
      </c>
    </row>
    <row r="280" spans="1:10" ht="24.75" customHeight="1">
      <c r="A280" s="296" t="s">
        <v>1205</v>
      </c>
      <c r="B280" s="113" t="s">
        <v>1241</v>
      </c>
      <c r="C280" s="299" t="s">
        <v>1245</v>
      </c>
      <c r="D280" s="299">
        <v>3</v>
      </c>
      <c r="E280" s="132"/>
      <c r="F280" s="132">
        <v>67.900000000000006</v>
      </c>
      <c r="G280" s="132">
        <v>67.900000000000006</v>
      </c>
      <c r="H280" s="110"/>
      <c r="I280" s="296"/>
      <c r="J280" s="1000"/>
    </row>
    <row r="281" spans="1:10" ht="24.75" customHeight="1">
      <c r="A281" s="135" t="s">
        <v>1213</v>
      </c>
      <c r="B281" s="113" t="s">
        <v>1241</v>
      </c>
      <c r="C281" s="299" t="s">
        <v>1246</v>
      </c>
      <c r="D281" s="299">
        <v>5</v>
      </c>
      <c r="E281" s="132"/>
      <c r="F281" s="132">
        <v>66.400000000000006</v>
      </c>
      <c r="G281" s="132">
        <v>66.400000000000006</v>
      </c>
      <c r="H281" s="110"/>
      <c r="I281" s="306"/>
      <c r="J281" s="1000"/>
    </row>
    <row r="282" spans="1:10" ht="24.75" customHeight="1">
      <c r="A282" s="296" t="s">
        <v>1214</v>
      </c>
      <c r="B282" s="113" t="s">
        <v>1247</v>
      </c>
      <c r="C282" s="299" t="s">
        <v>1248</v>
      </c>
      <c r="D282" s="299">
        <v>1</v>
      </c>
      <c r="E282" s="132"/>
      <c r="F282" s="132">
        <v>60.78</v>
      </c>
      <c r="G282" s="132">
        <v>60.78</v>
      </c>
      <c r="H282" s="110"/>
      <c r="I282" s="296"/>
      <c r="J282" s="296"/>
    </row>
    <row r="283" spans="1:10" ht="24.75" customHeight="1">
      <c r="A283" s="135" t="s">
        <v>1215</v>
      </c>
      <c r="B283" s="113" t="s">
        <v>1247</v>
      </c>
      <c r="C283" s="299" t="s">
        <v>1249</v>
      </c>
      <c r="D283" s="299">
        <v>1</v>
      </c>
      <c r="E283" s="132"/>
      <c r="F283" s="132">
        <v>60.78</v>
      </c>
      <c r="G283" s="132">
        <v>60.78</v>
      </c>
      <c r="H283" s="110"/>
      <c r="I283" s="296"/>
      <c r="J283" s="296"/>
    </row>
    <row r="284" spans="1:10" ht="31.5" customHeight="1">
      <c r="A284" s="296" t="s">
        <v>1250</v>
      </c>
      <c r="B284" s="113" t="s">
        <v>1251</v>
      </c>
      <c r="C284" s="299" t="s">
        <v>1252</v>
      </c>
      <c r="D284" s="299">
        <v>4</v>
      </c>
      <c r="E284" s="132"/>
      <c r="F284" s="132">
        <v>56.2</v>
      </c>
      <c r="G284" s="132">
        <v>56.2</v>
      </c>
      <c r="H284" s="110"/>
      <c r="I284" s="296"/>
      <c r="J284" s="1000" t="s">
        <v>1244</v>
      </c>
    </row>
    <row r="285" spans="1:10" ht="31.5" customHeight="1">
      <c r="A285" s="135" t="s">
        <v>1253</v>
      </c>
      <c r="B285" s="113" t="s">
        <v>1251</v>
      </c>
      <c r="C285" s="299" t="s">
        <v>1254</v>
      </c>
      <c r="D285" s="299">
        <v>4</v>
      </c>
      <c r="E285" s="132"/>
      <c r="F285" s="132">
        <v>60.61</v>
      </c>
      <c r="G285" s="132">
        <v>60.61</v>
      </c>
      <c r="H285" s="110"/>
      <c r="I285" s="296"/>
      <c r="J285" s="1000"/>
    </row>
    <row r="286" spans="1:10" ht="31.5" customHeight="1">
      <c r="A286" s="296" t="s">
        <v>1255</v>
      </c>
      <c r="B286" s="113" t="s">
        <v>1251</v>
      </c>
      <c r="C286" s="299" t="s">
        <v>1256</v>
      </c>
      <c r="D286" s="299">
        <v>5</v>
      </c>
      <c r="E286" s="132"/>
      <c r="F286" s="132">
        <v>59.3</v>
      </c>
      <c r="G286" s="132">
        <v>59.3</v>
      </c>
      <c r="H286" s="110"/>
      <c r="I286" s="296"/>
      <c r="J286" s="1000"/>
    </row>
    <row r="287" spans="1:10" s="108" customFormat="1" ht="30" customHeight="1">
      <c r="A287" s="300" t="s">
        <v>545</v>
      </c>
      <c r="B287" s="297" t="s">
        <v>1206</v>
      </c>
      <c r="C287" s="300"/>
      <c r="D287" s="297"/>
      <c r="E287" s="297"/>
      <c r="F287" s="297"/>
      <c r="G287" s="297"/>
      <c r="H287" s="297"/>
      <c r="I287" s="300"/>
      <c r="J287" s="300"/>
    </row>
    <row r="288" spans="1:10" s="98" customFormat="1" ht="20.25" hidden="1" customHeight="1">
      <c r="A288" s="300"/>
      <c r="B288" s="1001" t="s">
        <v>1207</v>
      </c>
      <c r="C288" s="1001"/>
      <c r="D288" s="1001"/>
      <c r="E288" s="1001"/>
      <c r="F288" s="1001"/>
      <c r="G288" s="1001"/>
      <c r="H288" s="1001"/>
      <c r="I288" s="1001"/>
      <c r="J288" s="1001"/>
    </row>
    <row r="289" spans="1:10" s="108" customFormat="1" ht="30" customHeight="1">
      <c r="A289" s="300" t="s">
        <v>551</v>
      </c>
      <c r="B289" s="297" t="s">
        <v>1208</v>
      </c>
      <c r="C289" s="300"/>
      <c r="D289" s="297"/>
      <c r="E289" s="297"/>
      <c r="F289" s="297"/>
      <c r="G289" s="297"/>
      <c r="H289" s="297"/>
      <c r="I289" s="300"/>
      <c r="J289" s="300"/>
    </row>
    <row r="290" spans="1:10" ht="27.75" hidden="1" customHeight="1">
      <c r="A290" s="134"/>
      <c r="B290" s="236" t="s">
        <v>1207</v>
      </c>
      <c r="C290" s="296"/>
      <c r="D290" s="134"/>
      <c r="E290" s="134"/>
      <c r="F290" s="134"/>
      <c r="G290" s="134"/>
      <c r="H290" s="134"/>
      <c r="I290" s="296"/>
      <c r="J290" s="296"/>
    </row>
    <row r="291" spans="1:10" ht="16.5" hidden="1">
      <c r="A291" s="40"/>
      <c r="B291" s="40"/>
      <c r="C291" s="304"/>
      <c r="D291" s="40"/>
      <c r="E291" s="40"/>
      <c r="F291" s="40"/>
      <c r="G291" s="40"/>
      <c r="H291" s="40"/>
      <c r="I291" s="304"/>
      <c r="J291" s="304"/>
    </row>
    <row r="292" spans="1:10" ht="111.75" hidden="1" customHeight="1">
      <c r="A292" s="1002"/>
      <c r="B292" s="1002"/>
      <c r="C292" s="1002"/>
      <c r="D292" s="1002"/>
      <c r="E292" s="1002"/>
      <c r="F292" s="1002"/>
      <c r="G292" s="1002"/>
      <c r="H292" s="1003" t="s">
        <v>1209</v>
      </c>
      <c r="I292" s="1003"/>
      <c r="J292" s="1003"/>
    </row>
    <row r="293" spans="1:10" ht="16.5">
      <c r="A293" s="40"/>
      <c r="B293" s="40"/>
      <c r="C293" s="304"/>
      <c r="D293" s="40"/>
      <c r="E293" s="40"/>
      <c r="F293" s="40"/>
      <c r="G293" s="40"/>
      <c r="H293" s="40"/>
      <c r="I293" s="304"/>
      <c r="J293" s="304"/>
    </row>
    <row r="294" spans="1:10" ht="16.5">
      <c r="A294" s="40"/>
      <c r="B294" s="40"/>
      <c r="C294" s="304"/>
      <c r="D294" s="40"/>
      <c r="E294" s="40"/>
      <c r="F294" s="40"/>
      <c r="G294" s="40"/>
      <c r="H294" s="40"/>
      <c r="I294" s="304"/>
      <c r="J294" s="304"/>
    </row>
    <row r="295" spans="1:10" ht="16.5">
      <c r="A295" s="40"/>
      <c r="B295" s="40"/>
      <c r="C295" s="304"/>
      <c r="D295" s="40"/>
      <c r="E295" s="40"/>
      <c r="F295" s="40"/>
      <c r="G295" s="40"/>
      <c r="H295" s="40"/>
      <c r="I295" s="304"/>
      <c r="J295" s="304"/>
    </row>
    <row r="296" spans="1:10" ht="16.5">
      <c r="A296" s="40"/>
      <c r="B296" s="40"/>
      <c r="C296" s="304"/>
      <c r="D296" s="40"/>
      <c r="E296" s="40"/>
      <c r="F296" s="40"/>
      <c r="G296" s="40"/>
      <c r="H296" s="40"/>
      <c r="I296" s="304"/>
      <c r="J296" s="304"/>
    </row>
    <row r="297" spans="1:10" ht="16.5">
      <c r="A297" s="40"/>
      <c r="B297" s="40"/>
      <c r="C297" s="304"/>
      <c r="D297" s="40"/>
      <c r="E297" s="40"/>
      <c r="F297" s="40"/>
      <c r="G297" s="40"/>
      <c r="H297" s="40"/>
      <c r="I297" s="304"/>
      <c r="J297" s="304"/>
    </row>
    <row r="298" spans="1:10" ht="16.5">
      <c r="A298" s="40"/>
      <c r="B298" s="40"/>
      <c r="C298" s="304"/>
      <c r="D298" s="40"/>
      <c r="E298" s="40"/>
      <c r="F298" s="40"/>
      <c r="G298" s="40"/>
      <c r="H298" s="40"/>
      <c r="I298" s="304"/>
      <c r="J298" s="304"/>
    </row>
    <row r="299" spans="1:10" ht="16.5">
      <c r="A299" s="40"/>
      <c r="B299" s="40"/>
      <c r="C299" s="304"/>
      <c r="D299" s="40"/>
      <c r="E299" s="40"/>
      <c r="F299" s="40"/>
      <c r="G299" s="40"/>
      <c r="H299" s="40"/>
      <c r="I299" s="304"/>
      <c r="J299" s="304"/>
    </row>
    <row r="300" spans="1:10" ht="16.5">
      <c r="A300" s="40"/>
      <c r="B300" s="40"/>
      <c r="C300" s="304"/>
      <c r="D300" s="40"/>
      <c r="E300" s="40"/>
      <c r="F300" s="40"/>
      <c r="G300" s="40"/>
      <c r="H300" s="40"/>
      <c r="I300" s="304"/>
      <c r="J300" s="304"/>
    </row>
    <row r="301" spans="1:10" ht="16.5">
      <c r="A301" s="40"/>
      <c r="B301" s="40"/>
      <c r="C301" s="304"/>
      <c r="D301" s="40"/>
      <c r="E301" s="40"/>
      <c r="F301" s="40"/>
      <c r="G301" s="40"/>
      <c r="H301" s="40"/>
      <c r="I301" s="304"/>
      <c r="J301" s="304"/>
    </row>
    <row r="302" spans="1:10" ht="16.5">
      <c r="A302" s="40"/>
      <c r="B302" s="40"/>
      <c r="C302" s="304"/>
      <c r="D302" s="40"/>
      <c r="E302" s="40"/>
      <c r="F302" s="40"/>
      <c r="G302" s="40"/>
      <c r="H302" s="40"/>
      <c r="I302" s="304"/>
      <c r="J302" s="304"/>
    </row>
    <row r="303" spans="1:10" ht="16.5">
      <c r="A303" s="40"/>
      <c r="B303" s="40"/>
      <c r="C303" s="304"/>
      <c r="D303" s="40"/>
      <c r="E303" s="40"/>
      <c r="F303" s="40"/>
      <c r="G303" s="40"/>
      <c r="H303" s="40"/>
      <c r="I303" s="304"/>
      <c r="J303" s="304"/>
    </row>
    <row r="304" spans="1:10" ht="16.5">
      <c r="A304" s="40"/>
      <c r="B304" s="40"/>
      <c r="C304" s="304"/>
      <c r="D304" s="40"/>
      <c r="E304" s="40"/>
      <c r="F304" s="40"/>
      <c r="G304" s="40"/>
      <c r="H304" s="40"/>
      <c r="I304" s="304"/>
      <c r="J304" s="304"/>
    </row>
    <row r="305" spans="1:10" ht="16.5">
      <c r="A305" s="40"/>
      <c r="B305" s="40"/>
      <c r="C305" s="304"/>
      <c r="D305" s="40"/>
      <c r="E305" s="40"/>
      <c r="F305" s="40"/>
      <c r="G305" s="40"/>
      <c r="H305" s="40"/>
      <c r="I305" s="304"/>
      <c r="J305" s="304"/>
    </row>
    <row r="306" spans="1:10" ht="16.5">
      <c r="A306" s="40"/>
      <c r="B306" s="40"/>
      <c r="C306" s="304"/>
      <c r="D306" s="40"/>
      <c r="E306" s="40"/>
      <c r="F306" s="40"/>
      <c r="G306" s="40"/>
      <c r="H306" s="40"/>
      <c r="I306" s="304"/>
      <c r="J306" s="304"/>
    </row>
    <row r="307" spans="1:10" ht="16.5">
      <c r="A307" s="40"/>
      <c r="B307" s="40"/>
      <c r="C307" s="304"/>
      <c r="D307" s="40"/>
      <c r="E307" s="40"/>
      <c r="F307" s="40"/>
      <c r="G307" s="40"/>
      <c r="H307" s="40"/>
      <c r="I307" s="304"/>
      <c r="J307" s="304"/>
    </row>
    <row r="308" spans="1:10" ht="16.5">
      <c r="A308" s="40"/>
      <c r="B308" s="40"/>
      <c r="C308" s="304"/>
      <c r="D308" s="40"/>
      <c r="E308" s="40"/>
      <c r="F308" s="40"/>
      <c r="G308" s="40"/>
      <c r="H308" s="40"/>
      <c r="I308" s="304"/>
      <c r="J308" s="304"/>
    </row>
    <row r="309" spans="1:10" ht="16.5">
      <c r="A309" s="40"/>
      <c r="B309" s="40"/>
      <c r="C309" s="304"/>
      <c r="D309" s="40"/>
      <c r="E309" s="40"/>
      <c r="F309" s="40"/>
      <c r="G309" s="40"/>
      <c r="H309" s="40"/>
      <c r="I309" s="304"/>
      <c r="J309" s="304"/>
    </row>
    <row r="310" spans="1:10" ht="16.5">
      <c r="A310" s="40"/>
      <c r="B310" s="40"/>
      <c r="C310" s="304"/>
      <c r="D310" s="40"/>
      <c r="E310" s="40"/>
      <c r="F310" s="40"/>
      <c r="G310" s="40"/>
      <c r="H310" s="40"/>
      <c r="I310" s="304"/>
      <c r="J310" s="304"/>
    </row>
    <row r="311" spans="1:10" ht="16.5">
      <c r="A311" s="40"/>
      <c r="B311" s="40"/>
      <c r="C311" s="304"/>
      <c r="D311" s="40"/>
      <c r="E311" s="40"/>
      <c r="F311" s="40"/>
      <c r="G311" s="40"/>
      <c r="H311" s="40"/>
      <c r="I311" s="304"/>
      <c r="J311" s="304"/>
    </row>
    <row r="312" spans="1:10" ht="16.5">
      <c r="A312" s="40"/>
      <c r="B312" s="40"/>
      <c r="C312" s="304"/>
      <c r="D312" s="40"/>
      <c r="E312" s="40"/>
      <c r="F312" s="40"/>
      <c r="G312" s="40"/>
      <c r="H312" s="40"/>
      <c r="I312" s="304"/>
      <c r="J312" s="304"/>
    </row>
    <row r="313" spans="1:10" ht="16.5">
      <c r="A313" s="40"/>
      <c r="B313" s="40"/>
      <c r="C313" s="304"/>
      <c r="D313" s="40"/>
      <c r="E313" s="40"/>
      <c r="F313" s="40"/>
      <c r="G313" s="40"/>
      <c r="H313" s="40"/>
      <c r="I313" s="304"/>
      <c r="J313" s="304"/>
    </row>
    <row r="314" spans="1:10" ht="16.5">
      <c r="A314" s="40"/>
      <c r="B314" s="40"/>
      <c r="C314" s="304"/>
      <c r="D314" s="40"/>
      <c r="E314" s="40"/>
      <c r="F314" s="40"/>
      <c r="G314" s="40"/>
      <c r="H314" s="40"/>
      <c r="I314" s="304"/>
      <c r="J314" s="304"/>
    </row>
    <row r="315" spans="1:10" ht="16.5">
      <c r="A315" s="40"/>
      <c r="B315" s="40"/>
      <c r="C315" s="304"/>
      <c r="D315" s="40"/>
      <c r="E315" s="40"/>
      <c r="F315" s="40"/>
      <c r="G315" s="40"/>
      <c r="H315" s="40"/>
      <c r="I315" s="304"/>
      <c r="J315" s="304"/>
    </row>
    <row r="316" spans="1:10" ht="16.5">
      <c r="A316" s="40"/>
      <c r="B316" s="40"/>
      <c r="C316" s="304"/>
      <c r="D316" s="40"/>
      <c r="E316" s="40"/>
      <c r="F316" s="40"/>
      <c r="G316" s="40"/>
      <c r="H316" s="40"/>
      <c r="I316" s="304"/>
      <c r="J316" s="304"/>
    </row>
    <row r="317" spans="1:10" ht="16.5">
      <c r="A317" s="40"/>
      <c r="B317" s="40"/>
      <c r="C317" s="304"/>
      <c r="D317" s="40"/>
      <c r="E317" s="40"/>
      <c r="F317" s="40"/>
      <c r="G317" s="40"/>
      <c r="H317" s="40"/>
      <c r="I317" s="304"/>
      <c r="J317" s="304"/>
    </row>
    <row r="318" spans="1:10" ht="16.5">
      <c r="A318" s="40"/>
      <c r="B318" s="40"/>
      <c r="C318" s="304"/>
      <c r="D318" s="40"/>
      <c r="E318" s="40"/>
      <c r="F318" s="40"/>
      <c r="G318" s="40"/>
      <c r="H318" s="40"/>
      <c r="I318" s="304"/>
      <c r="J318" s="304"/>
    </row>
    <row r="319" spans="1:10" ht="16.5">
      <c r="A319" s="40"/>
      <c r="B319" s="40"/>
      <c r="C319" s="304"/>
      <c r="D319" s="40"/>
      <c r="E319" s="40"/>
      <c r="F319" s="40"/>
      <c r="G319" s="40"/>
      <c r="H319" s="40"/>
      <c r="I319" s="304"/>
      <c r="J319" s="304"/>
    </row>
    <row r="320" spans="1:10" ht="16.5">
      <c r="A320" s="40"/>
      <c r="B320" s="40"/>
      <c r="C320" s="304"/>
      <c r="D320" s="40"/>
      <c r="E320" s="40"/>
      <c r="F320" s="40"/>
      <c r="G320" s="40"/>
      <c r="H320" s="40"/>
      <c r="I320" s="304"/>
      <c r="J320" s="304"/>
    </row>
    <row r="321" spans="1:10" ht="16.5">
      <c r="A321" s="40"/>
      <c r="B321" s="40"/>
      <c r="C321" s="304"/>
      <c r="D321" s="40"/>
      <c r="E321" s="40"/>
      <c r="F321" s="40"/>
      <c r="G321" s="40"/>
      <c r="H321" s="40"/>
      <c r="I321" s="304"/>
      <c r="J321" s="304"/>
    </row>
    <row r="322" spans="1:10" ht="16.5">
      <c r="A322" s="40"/>
      <c r="B322" s="40"/>
      <c r="C322" s="304"/>
      <c r="D322" s="40"/>
      <c r="E322" s="40"/>
      <c r="F322" s="40"/>
      <c r="G322" s="40"/>
      <c r="H322" s="40"/>
      <c r="I322" s="304"/>
      <c r="J322" s="304"/>
    </row>
    <row r="323" spans="1:10" ht="16.5">
      <c r="A323" s="40"/>
      <c r="B323" s="40"/>
      <c r="C323" s="304"/>
      <c r="D323" s="40"/>
      <c r="E323" s="40"/>
      <c r="F323" s="40"/>
      <c r="G323" s="40"/>
      <c r="H323" s="40"/>
      <c r="I323" s="304"/>
      <c r="J323" s="304"/>
    </row>
    <row r="324" spans="1:10" ht="16.5">
      <c r="A324" s="40"/>
      <c r="B324" s="40"/>
      <c r="C324" s="304"/>
      <c r="D324" s="40"/>
      <c r="E324" s="40"/>
      <c r="F324" s="40"/>
      <c r="G324" s="40"/>
      <c r="H324" s="40"/>
      <c r="I324" s="304"/>
      <c r="J324" s="304"/>
    </row>
    <row r="325" spans="1:10" ht="16.5">
      <c r="A325" s="40"/>
      <c r="B325" s="40"/>
      <c r="C325" s="304"/>
      <c r="D325" s="40"/>
      <c r="E325" s="40"/>
      <c r="F325" s="40"/>
      <c r="G325" s="40"/>
      <c r="H325" s="40"/>
      <c r="I325" s="304"/>
      <c r="J325" s="304"/>
    </row>
    <row r="326" spans="1:10" ht="16.5">
      <c r="A326" s="40"/>
      <c r="B326" s="40"/>
      <c r="C326" s="304"/>
      <c r="D326" s="40"/>
      <c r="E326" s="40"/>
      <c r="F326" s="40"/>
      <c r="G326" s="40"/>
      <c r="H326" s="40"/>
      <c r="I326" s="304"/>
      <c r="J326" s="304"/>
    </row>
    <row r="327" spans="1:10" ht="16.5">
      <c r="A327" s="40"/>
      <c r="B327" s="40"/>
      <c r="C327" s="304"/>
      <c r="D327" s="40"/>
      <c r="E327" s="40"/>
      <c r="F327" s="40"/>
      <c r="G327" s="40"/>
      <c r="H327" s="40"/>
      <c r="I327" s="304"/>
      <c r="J327" s="304"/>
    </row>
    <row r="328" spans="1:10" ht="16.5">
      <c r="A328" s="40"/>
      <c r="B328" s="40"/>
      <c r="C328" s="304"/>
      <c r="D328" s="40"/>
      <c r="E328" s="40"/>
      <c r="F328" s="40"/>
      <c r="G328" s="40"/>
      <c r="H328" s="40"/>
      <c r="I328" s="304"/>
      <c r="J328" s="304"/>
    </row>
    <row r="329" spans="1:10" ht="16.5">
      <c r="A329" s="40"/>
      <c r="B329" s="40"/>
      <c r="C329" s="304"/>
      <c r="D329" s="40"/>
      <c r="E329" s="40"/>
      <c r="F329" s="40"/>
      <c r="G329" s="40"/>
      <c r="H329" s="40"/>
      <c r="I329" s="304"/>
      <c r="J329" s="304"/>
    </row>
    <row r="330" spans="1:10" ht="16.5">
      <c r="A330" s="40"/>
      <c r="B330" s="40"/>
      <c r="C330" s="304"/>
      <c r="D330" s="40"/>
      <c r="E330" s="40"/>
      <c r="F330" s="40"/>
      <c r="G330" s="40"/>
      <c r="H330" s="40"/>
      <c r="I330" s="304"/>
      <c r="J330" s="304"/>
    </row>
    <row r="331" spans="1:10" ht="16.5">
      <c r="A331" s="40"/>
      <c r="B331" s="40"/>
      <c r="C331" s="304"/>
      <c r="D331" s="40"/>
      <c r="E331" s="40"/>
      <c r="F331" s="40"/>
      <c r="G331" s="40"/>
      <c r="H331" s="40"/>
      <c r="I331" s="304"/>
      <c r="J331" s="304"/>
    </row>
    <row r="332" spans="1:10" ht="16.5">
      <c r="A332" s="40"/>
      <c r="B332" s="40"/>
      <c r="C332" s="304"/>
      <c r="D332" s="40"/>
      <c r="E332" s="40"/>
      <c r="F332" s="40"/>
      <c r="G332" s="40"/>
      <c r="H332" s="40"/>
      <c r="I332" s="304"/>
      <c r="J332" s="304"/>
    </row>
    <row r="333" spans="1:10" ht="16.5">
      <c r="A333" s="40"/>
      <c r="B333" s="40"/>
      <c r="C333" s="304"/>
      <c r="D333" s="40"/>
      <c r="E333" s="40"/>
      <c r="F333" s="40"/>
      <c r="G333" s="40"/>
      <c r="H333" s="40"/>
      <c r="I333" s="304"/>
      <c r="J333" s="304"/>
    </row>
    <row r="334" spans="1:10" ht="16.5">
      <c r="A334" s="40"/>
      <c r="B334" s="40"/>
      <c r="C334" s="304"/>
      <c r="D334" s="40"/>
      <c r="E334" s="40"/>
      <c r="F334" s="40"/>
      <c r="G334" s="40"/>
      <c r="H334" s="40"/>
      <c r="I334" s="304"/>
      <c r="J334" s="304"/>
    </row>
    <row r="335" spans="1:10" ht="16.5">
      <c r="A335" s="40"/>
      <c r="B335" s="40"/>
      <c r="C335" s="304"/>
      <c r="D335" s="40"/>
      <c r="E335" s="40"/>
      <c r="F335" s="40"/>
      <c r="G335" s="40"/>
      <c r="H335" s="40"/>
      <c r="I335" s="304"/>
      <c r="J335" s="304"/>
    </row>
    <row r="336" spans="1:10" ht="16.5">
      <c r="A336" s="40"/>
      <c r="B336" s="40"/>
      <c r="C336" s="304"/>
      <c r="D336" s="40"/>
      <c r="E336" s="40"/>
      <c r="F336" s="40"/>
      <c r="G336" s="40"/>
      <c r="H336" s="40"/>
      <c r="I336" s="304"/>
      <c r="J336" s="304"/>
    </row>
    <row r="337" spans="1:10" ht="16.5">
      <c r="A337" s="40"/>
      <c r="B337" s="40"/>
      <c r="C337" s="304"/>
      <c r="D337" s="40"/>
      <c r="E337" s="40"/>
      <c r="F337" s="40"/>
      <c r="G337" s="40"/>
      <c r="H337" s="40"/>
      <c r="I337" s="304"/>
      <c r="J337" s="304"/>
    </row>
    <row r="338" spans="1:10" ht="16.5">
      <c r="A338" s="40"/>
      <c r="B338" s="40"/>
      <c r="C338" s="304"/>
      <c r="D338" s="40"/>
      <c r="E338" s="40"/>
      <c r="F338" s="40"/>
      <c r="G338" s="40"/>
      <c r="H338" s="40"/>
      <c r="I338" s="304"/>
      <c r="J338" s="304"/>
    </row>
    <row r="339" spans="1:10" ht="16.5">
      <c r="A339" s="40"/>
      <c r="B339" s="40"/>
      <c r="C339" s="304"/>
      <c r="D339" s="40"/>
      <c r="E339" s="40"/>
      <c r="F339" s="40"/>
      <c r="G339" s="40"/>
      <c r="H339" s="40"/>
      <c r="I339" s="304"/>
      <c r="J339" s="304"/>
    </row>
    <row r="340" spans="1:10" ht="16.5">
      <c r="A340" s="40"/>
      <c r="B340" s="40"/>
      <c r="C340" s="304"/>
      <c r="D340" s="40"/>
      <c r="E340" s="40"/>
      <c r="F340" s="40"/>
      <c r="G340" s="40"/>
      <c r="H340" s="40"/>
      <c r="I340" s="304"/>
      <c r="J340" s="304"/>
    </row>
    <row r="341" spans="1:10" ht="16.5">
      <c r="A341" s="40"/>
      <c r="B341" s="40"/>
      <c r="C341" s="304"/>
      <c r="D341" s="40"/>
      <c r="E341" s="40"/>
      <c r="F341" s="40"/>
      <c r="G341" s="40"/>
      <c r="H341" s="40"/>
      <c r="I341" s="304"/>
      <c r="J341" s="304"/>
    </row>
    <row r="342" spans="1:10" ht="16.5">
      <c r="A342" s="40"/>
      <c r="B342" s="40"/>
      <c r="C342" s="304"/>
      <c r="D342" s="40"/>
      <c r="E342" s="40"/>
      <c r="F342" s="40"/>
      <c r="G342" s="40"/>
      <c r="H342" s="40"/>
      <c r="I342" s="304"/>
      <c r="J342" s="304"/>
    </row>
    <row r="343" spans="1:10" ht="16.5">
      <c r="A343" s="40"/>
      <c r="B343" s="40"/>
      <c r="C343" s="304"/>
      <c r="D343" s="40"/>
      <c r="E343" s="40"/>
      <c r="F343" s="40"/>
      <c r="G343" s="40"/>
      <c r="H343" s="40"/>
      <c r="I343" s="304"/>
      <c r="J343" s="304"/>
    </row>
    <row r="344" spans="1:10" ht="16.5">
      <c r="A344" s="40"/>
      <c r="B344" s="40"/>
      <c r="C344" s="304"/>
      <c r="D344" s="40"/>
      <c r="E344" s="40"/>
      <c r="F344" s="40"/>
      <c r="G344" s="40"/>
      <c r="H344" s="40"/>
      <c r="I344" s="304"/>
      <c r="J344" s="304"/>
    </row>
    <row r="345" spans="1:10" ht="16.5">
      <c r="A345" s="40"/>
      <c r="B345" s="40"/>
      <c r="C345" s="304"/>
      <c r="D345" s="40"/>
      <c r="E345" s="40"/>
      <c r="F345" s="40"/>
      <c r="G345" s="40"/>
      <c r="H345" s="40"/>
      <c r="I345" s="304"/>
      <c r="J345" s="304"/>
    </row>
    <row r="346" spans="1:10" ht="16.5">
      <c r="A346" s="40"/>
      <c r="B346" s="40"/>
      <c r="C346" s="304"/>
      <c r="D346" s="40"/>
      <c r="E346" s="40"/>
      <c r="F346" s="40"/>
      <c r="G346" s="40"/>
      <c r="H346" s="40"/>
      <c r="I346" s="304"/>
      <c r="J346" s="304"/>
    </row>
    <row r="347" spans="1:10" ht="16.5">
      <c r="A347" s="40"/>
      <c r="B347" s="40"/>
      <c r="C347" s="304"/>
      <c r="D347" s="40"/>
      <c r="E347" s="40"/>
      <c r="F347" s="40"/>
      <c r="G347" s="40"/>
      <c r="H347" s="40"/>
      <c r="I347" s="304"/>
      <c r="J347" s="304"/>
    </row>
    <row r="348" spans="1:10" ht="16.5">
      <c r="A348" s="40"/>
      <c r="B348" s="40"/>
      <c r="C348" s="304"/>
      <c r="D348" s="40"/>
      <c r="E348" s="40"/>
      <c r="F348" s="40"/>
      <c r="G348" s="40"/>
      <c r="H348" s="40"/>
      <c r="I348" s="304"/>
      <c r="J348" s="304"/>
    </row>
    <row r="349" spans="1:10" ht="16.5">
      <c r="A349" s="40"/>
      <c r="B349" s="40"/>
      <c r="C349" s="304"/>
      <c r="D349" s="40"/>
      <c r="E349" s="40"/>
      <c r="F349" s="40"/>
      <c r="G349" s="40"/>
      <c r="H349" s="40"/>
      <c r="I349" s="304"/>
      <c r="J349" s="304"/>
    </row>
    <row r="350" spans="1:10" ht="16.5">
      <c r="A350" s="40"/>
      <c r="B350" s="40"/>
      <c r="C350" s="304"/>
      <c r="D350" s="40"/>
      <c r="E350" s="40"/>
      <c r="F350" s="40"/>
      <c r="G350" s="40"/>
      <c r="H350" s="40"/>
      <c r="I350" s="304"/>
      <c r="J350" s="304"/>
    </row>
    <row r="351" spans="1:10" ht="16.5">
      <c r="A351" s="40"/>
      <c r="B351" s="40"/>
      <c r="C351" s="304"/>
      <c r="D351" s="40"/>
      <c r="E351" s="40"/>
      <c r="F351" s="40"/>
      <c r="G351" s="40"/>
      <c r="H351" s="40"/>
      <c r="I351" s="304"/>
      <c r="J351" s="304"/>
    </row>
    <row r="352" spans="1:10" ht="16.5">
      <c r="A352" s="40"/>
      <c r="B352" s="40"/>
      <c r="C352" s="304"/>
      <c r="D352" s="40"/>
      <c r="E352" s="40"/>
      <c r="F352" s="40"/>
      <c r="G352" s="40"/>
      <c r="H352" s="40"/>
      <c r="I352" s="304"/>
      <c r="J352" s="304"/>
    </row>
    <row r="353" spans="1:10" ht="16.5">
      <c r="A353" s="40"/>
      <c r="B353" s="40"/>
      <c r="C353" s="304"/>
      <c r="D353" s="40"/>
      <c r="E353" s="40"/>
      <c r="F353" s="40"/>
      <c r="G353" s="40"/>
      <c r="H353" s="40"/>
      <c r="I353" s="304"/>
      <c r="J353" s="304"/>
    </row>
    <row r="354" spans="1:10" ht="16.5">
      <c r="A354" s="40"/>
      <c r="B354" s="40"/>
      <c r="C354" s="304"/>
      <c r="D354" s="40"/>
      <c r="E354" s="40"/>
      <c r="F354" s="40"/>
      <c r="G354" s="40"/>
      <c r="H354" s="40"/>
      <c r="I354" s="304"/>
      <c r="J354" s="304"/>
    </row>
    <row r="355" spans="1:10" ht="16.5">
      <c r="A355" s="40"/>
      <c r="B355" s="40"/>
      <c r="C355" s="304"/>
      <c r="D355" s="40"/>
      <c r="E355" s="40"/>
      <c r="F355" s="40"/>
      <c r="G355" s="40"/>
      <c r="H355" s="40"/>
      <c r="I355" s="304"/>
      <c r="J355" s="304"/>
    </row>
    <row r="356" spans="1:10" ht="16.5">
      <c r="A356" s="40"/>
      <c r="B356" s="40"/>
      <c r="C356" s="304"/>
      <c r="D356" s="40"/>
      <c r="E356" s="40"/>
      <c r="F356" s="40"/>
      <c r="G356" s="40"/>
      <c r="H356" s="40"/>
      <c r="I356" s="304"/>
      <c r="J356" s="304"/>
    </row>
    <row r="357" spans="1:10" ht="16.5">
      <c r="A357" s="40"/>
      <c r="B357" s="40"/>
      <c r="C357" s="304"/>
      <c r="D357" s="40"/>
      <c r="E357" s="40"/>
      <c r="F357" s="40"/>
      <c r="G357" s="40"/>
      <c r="H357" s="40"/>
      <c r="I357" s="304"/>
      <c r="J357" s="304"/>
    </row>
    <row r="358" spans="1:10" ht="16.5">
      <c r="A358" s="40"/>
      <c r="B358" s="40"/>
      <c r="C358" s="304"/>
      <c r="D358" s="40"/>
      <c r="E358" s="40"/>
      <c r="F358" s="40"/>
      <c r="G358" s="40"/>
      <c r="H358" s="40"/>
      <c r="I358" s="304"/>
      <c r="J358" s="304"/>
    </row>
    <row r="359" spans="1:10" ht="16.5">
      <c r="A359" s="40"/>
      <c r="B359" s="40"/>
      <c r="C359" s="304"/>
      <c r="D359" s="40"/>
      <c r="E359" s="40"/>
      <c r="F359" s="40"/>
      <c r="G359" s="40"/>
      <c r="H359" s="40"/>
      <c r="I359" s="304"/>
      <c r="J359" s="304"/>
    </row>
    <row r="360" spans="1:10" ht="16.5">
      <c r="A360" s="40"/>
      <c r="B360" s="40"/>
      <c r="C360" s="304"/>
      <c r="D360" s="40"/>
      <c r="E360" s="40"/>
      <c r="F360" s="40"/>
      <c r="G360" s="40"/>
      <c r="H360" s="40"/>
      <c r="I360" s="304"/>
      <c r="J360" s="304"/>
    </row>
    <row r="361" spans="1:10" ht="16.5">
      <c r="A361" s="40"/>
      <c r="B361" s="40"/>
      <c r="C361" s="304"/>
      <c r="D361" s="40"/>
      <c r="E361" s="40"/>
      <c r="F361" s="40"/>
      <c r="G361" s="40"/>
      <c r="H361" s="40"/>
      <c r="I361" s="304"/>
      <c r="J361" s="304"/>
    </row>
    <row r="362" spans="1:10" ht="16.5">
      <c r="A362" s="40"/>
      <c r="B362" s="40"/>
      <c r="C362" s="304"/>
      <c r="D362" s="40"/>
      <c r="E362" s="40"/>
      <c r="F362" s="40"/>
      <c r="G362" s="40"/>
      <c r="H362" s="40"/>
      <c r="I362" s="304"/>
      <c r="J362" s="304"/>
    </row>
    <row r="363" spans="1:10" ht="16.5">
      <c r="A363" s="40"/>
      <c r="B363" s="40"/>
      <c r="C363" s="304"/>
      <c r="D363" s="40"/>
      <c r="E363" s="40"/>
      <c r="F363" s="40"/>
      <c r="G363" s="40"/>
      <c r="H363" s="40"/>
      <c r="I363" s="304"/>
      <c r="J363" s="304"/>
    </row>
    <row r="364" spans="1:10" ht="16.5">
      <c r="A364" s="40"/>
      <c r="B364" s="40"/>
      <c r="C364" s="304"/>
      <c r="D364" s="40"/>
      <c r="E364" s="40"/>
      <c r="F364" s="40"/>
      <c r="G364" s="40"/>
      <c r="H364" s="40"/>
      <c r="I364" s="304"/>
      <c r="J364" s="304"/>
    </row>
    <row r="365" spans="1:10" ht="16.5">
      <c r="A365" s="40"/>
      <c r="B365" s="40"/>
      <c r="C365" s="304"/>
      <c r="D365" s="40"/>
      <c r="E365" s="40"/>
      <c r="F365" s="40"/>
      <c r="G365" s="40"/>
      <c r="H365" s="40"/>
      <c r="I365" s="304"/>
      <c r="J365" s="304"/>
    </row>
    <row r="366" spans="1:10" ht="16.5">
      <c r="A366" s="40"/>
      <c r="B366" s="40"/>
      <c r="C366" s="304"/>
      <c r="D366" s="40"/>
      <c r="E366" s="40"/>
      <c r="F366" s="40"/>
      <c r="G366" s="40"/>
      <c r="H366" s="40"/>
      <c r="I366" s="304"/>
      <c r="J366" s="304"/>
    </row>
    <row r="367" spans="1:10" ht="16.5">
      <c r="A367" s="40"/>
      <c r="B367" s="40"/>
      <c r="C367" s="304"/>
      <c r="D367" s="40"/>
      <c r="E367" s="40"/>
      <c r="F367" s="40"/>
      <c r="G367" s="40"/>
      <c r="H367" s="40"/>
      <c r="I367" s="304"/>
      <c r="J367" s="304"/>
    </row>
    <row r="368" spans="1:10" ht="16.5">
      <c r="A368" s="40"/>
      <c r="B368" s="40"/>
      <c r="C368" s="304"/>
      <c r="D368" s="40"/>
      <c r="E368" s="40"/>
      <c r="F368" s="40"/>
      <c r="G368" s="40"/>
      <c r="H368" s="40"/>
      <c r="I368" s="304"/>
      <c r="J368" s="304"/>
    </row>
    <row r="369" spans="1:10" ht="16.5">
      <c r="A369" s="40"/>
      <c r="B369" s="40"/>
      <c r="C369" s="304"/>
      <c r="D369" s="40"/>
      <c r="E369" s="40"/>
      <c r="F369" s="40"/>
      <c r="G369" s="40"/>
      <c r="H369" s="40"/>
      <c r="I369" s="304"/>
      <c r="J369" s="304"/>
    </row>
    <row r="370" spans="1:10" ht="16.5">
      <c r="A370" s="40"/>
      <c r="B370" s="40"/>
      <c r="C370" s="304"/>
      <c r="D370" s="40"/>
      <c r="E370" s="40"/>
      <c r="F370" s="40"/>
      <c r="G370" s="40"/>
      <c r="H370" s="40"/>
      <c r="I370" s="304"/>
      <c r="J370" s="304"/>
    </row>
    <row r="371" spans="1:10" ht="16.5">
      <c r="A371" s="40"/>
      <c r="B371" s="40"/>
      <c r="C371" s="304"/>
      <c r="D371" s="40"/>
      <c r="E371" s="40"/>
      <c r="F371" s="40"/>
      <c r="G371" s="40"/>
      <c r="H371" s="40"/>
      <c r="I371" s="304"/>
      <c r="J371" s="304"/>
    </row>
    <row r="372" spans="1:10" ht="16.5">
      <c r="A372" s="40"/>
      <c r="B372" s="40"/>
      <c r="C372" s="304"/>
      <c r="D372" s="40"/>
      <c r="E372" s="40"/>
      <c r="F372" s="40"/>
      <c r="G372" s="40"/>
      <c r="H372" s="40"/>
      <c r="I372" s="304"/>
      <c r="J372" s="304"/>
    </row>
    <row r="373" spans="1:10" ht="16.5">
      <c r="A373" s="40"/>
      <c r="B373" s="40"/>
      <c r="C373" s="304"/>
      <c r="D373" s="40"/>
      <c r="E373" s="40"/>
      <c r="F373" s="40"/>
      <c r="G373" s="40"/>
      <c r="H373" s="40"/>
      <c r="I373" s="304"/>
      <c r="J373" s="304"/>
    </row>
    <row r="374" spans="1:10" ht="16.5">
      <c r="A374" s="40"/>
      <c r="B374" s="40"/>
      <c r="C374" s="304"/>
      <c r="D374" s="40"/>
      <c r="E374" s="40"/>
      <c r="F374" s="40"/>
      <c r="G374" s="40"/>
      <c r="H374" s="40"/>
      <c r="I374" s="304"/>
      <c r="J374" s="304"/>
    </row>
    <row r="375" spans="1:10" ht="16.5">
      <c r="A375" s="40"/>
      <c r="B375" s="40"/>
      <c r="C375" s="304"/>
      <c r="D375" s="40"/>
      <c r="E375" s="40"/>
      <c r="F375" s="40"/>
      <c r="G375" s="40"/>
      <c r="H375" s="40"/>
      <c r="I375" s="304"/>
      <c r="J375" s="304"/>
    </row>
    <row r="376" spans="1:10" ht="16.5">
      <c r="A376" s="40"/>
      <c r="B376" s="40"/>
      <c r="C376" s="304"/>
      <c r="D376" s="40"/>
      <c r="E376" s="40"/>
      <c r="F376" s="40"/>
      <c r="G376" s="40"/>
      <c r="H376" s="40"/>
      <c r="I376" s="304"/>
      <c r="J376" s="304"/>
    </row>
    <row r="377" spans="1:10" ht="16.5">
      <c r="A377" s="40"/>
      <c r="B377" s="40"/>
      <c r="C377" s="304"/>
      <c r="D377" s="40"/>
      <c r="E377" s="40"/>
      <c r="F377" s="40"/>
      <c r="G377" s="40"/>
      <c r="H377" s="40"/>
      <c r="I377" s="304"/>
      <c r="J377" s="304"/>
    </row>
    <row r="378" spans="1:10" ht="16.5">
      <c r="A378" s="40"/>
      <c r="B378" s="40"/>
      <c r="C378" s="304"/>
      <c r="D378" s="40"/>
      <c r="E378" s="40"/>
      <c r="F378" s="40"/>
      <c r="G378" s="40"/>
      <c r="H378" s="40"/>
      <c r="I378" s="304"/>
      <c r="J378" s="304"/>
    </row>
    <row r="379" spans="1:10" ht="16.5">
      <c r="A379" s="40"/>
      <c r="B379" s="40"/>
      <c r="C379" s="304"/>
      <c r="D379" s="40"/>
      <c r="E379" s="40"/>
      <c r="F379" s="40"/>
      <c r="G379" s="40"/>
      <c r="H379" s="40"/>
      <c r="I379" s="304"/>
      <c r="J379" s="304"/>
    </row>
    <row r="380" spans="1:10" ht="16.5">
      <c r="A380" s="40"/>
      <c r="B380" s="40"/>
      <c r="C380" s="304"/>
      <c r="D380" s="40"/>
      <c r="E380" s="40"/>
      <c r="F380" s="40"/>
      <c r="G380" s="40"/>
      <c r="H380" s="40"/>
      <c r="I380" s="304"/>
      <c r="J380" s="304"/>
    </row>
    <row r="381" spans="1:10" ht="16.5">
      <c r="A381" s="40"/>
      <c r="B381" s="40"/>
      <c r="C381" s="304"/>
      <c r="D381" s="40"/>
      <c r="E381" s="40"/>
      <c r="F381" s="40"/>
      <c r="G381" s="40"/>
      <c r="H381" s="40"/>
      <c r="I381" s="304"/>
      <c r="J381" s="304"/>
    </row>
    <row r="382" spans="1:10" ht="16.5">
      <c r="A382" s="40"/>
      <c r="B382" s="40"/>
      <c r="C382" s="304"/>
      <c r="D382" s="40"/>
      <c r="E382" s="40"/>
      <c r="F382" s="40"/>
      <c r="G382" s="40"/>
      <c r="H382" s="40"/>
      <c r="I382" s="304"/>
      <c r="J382" s="304"/>
    </row>
    <row r="383" spans="1:10" ht="16.5">
      <c r="A383" s="40"/>
      <c r="B383" s="40"/>
      <c r="C383" s="304"/>
      <c r="D383" s="40"/>
      <c r="E383" s="40"/>
      <c r="F383" s="40"/>
      <c r="G383" s="40"/>
      <c r="H383" s="40"/>
      <c r="I383" s="304"/>
      <c r="J383" s="304"/>
    </row>
    <row r="384" spans="1:10" ht="16.5">
      <c r="A384" s="40"/>
      <c r="B384" s="40"/>
      <c r="C384" s="304"/>
      <c r="D384" s="40"/>
      <c r="E384" s="40"/>
      <c r="F384" s="40"/>
      <c r="G384" s="40"/>
      <c r="H384" s="40"/>
      <c r="I384" s="304"/>
      <c r="J384" s="304"/>
    </row>
    <row r="385" spans="1:10" ht="16.5">
      <c r="A385" s="40"/>
      <c r="B385" s="40"/>
      <c r="C385" s="304"/>
      <c r="D385" s="40"/>
      <c r="E385" s="40"/>
      <c r="F385" s="40"/>
      <c r="G385" s="40"/>
      <c r="H385" s="40"/>
      <c r="I385" s="304"/>
      <c r="J385" s="304"/>
    </row>
    <row r="386" spans="1:10" ht="16.5">
      <c r="A386" s="40"/>
      <c r="B386" s="40"/>
      <c r="C386" s="304"/>
      <c r="D386" s="40"/>
      <c r="E386" s="40"/>
      <c r="F386" s="40"/>
      <c r="G386" s="40"/>
      <c r="H386" s="40"/>
      <c r="I386" s="304"/>
      <c r="J386" s="304"/>
    </row>
    <row r="387" spans="1:10" ht="16.5">
      <c r="A387" s="40"/>
      <c r="B387" s="40"/>
      <c r="C387" s="304"/>
      <c r="D387" s="40"/>
      <c r="E387" s="40"/>
      <c r="F387" s="40"/>
      <c r="G387" s="40"/>
      <c r="H387" s="40"/>
      <c r="I387" s="304"/>
      <c r="J387" s="304"/>
    </row>
    <row r="388" spans="1:10" ht="16.5">
      <c r="A388" s="40"/>
      <c r="B388" s="40"/>
      <c r="C388" s="304"/>
      <c r="D388" s="40"/>
      <c r="E388" s="40"/>
      <c r="F388" s="40"/>
      <c r="G388" s="40"/>
      <c r="H388" s="40"/>
      <c r="I388" s="304"/>
      <c r="J388" s="304"/>
    </row>
    <row r="389" spans="1:10" ht="16.5">
      <c r="A389" s="40"/>
      <c r="B389" s="40"/>
      <c r="C389" s="304"/>
      <c r="D389" s="40"/>
      <c r="E389" s="40"/>
      <c r="F389" s="40"/>
      <c r="G389" s="40"/>
      <c r="H389" s="40"/>
      <c r="I389" s="304"/>
      <c r="J389" s="304"/>
    </row>
    <row r="390" spans="1:10" ht="16.5">
      <c r="A390" s="40"/>
      <c r="B390" s="40"/>
      <c r="C390" s="304"/>
      <c r="D390" s="40"/>
      <c r="E390" s="40"/>
      <c r="F390" s="40"/>
      <c r="G390" s="40"/>
      <c r="H390" s="40"/>
      <c r="I390" s="304"/>
      <c r="J390" s="304"/>
    </row>
    <row r="391" spans="1:10" ht="16.5">
      <c r="A391" s="40"/>
      <c r="B391" s="40"/>
      <c r="C391" s="304"/>
      <c r="D391" s="40"/>
      <c r="E391" s="40"/>
      <c r="F391" s="40"/>
      <c r="G391" s="40"/>
      <c r="H391" s="40"/>
      <c r="I391" s="304"/>
      <c r="J391" s="304"/>
    </row>
    <row r="392" spans="1:10" ht="16.5">
      <c r="A392" s="40"/>
      <c r="B392" s="40"/>
      <c r="C392" s="304"/>
      <c r="D392" s="40"/>
      <c r="E392" s="40"/>
      <c r="F392" s="40"/>
      <c r="G392" s="40"/>
      <c r="H392" s="40"/>
      <c r="I392" s="304"/>
      <c r="J392" s="304"/>
    </row>
    <row r="393" spans="1:10" ht="16.5">
      <c r="A393" s="40"/>
      <c r="B393" s="40"/>
      <c r="C393" s="304"/>
      <c r="D393" s="40"/>
      <c r="E393" s="40"/>
      <c r="F393" s="40"/>
      <c r="G393" s="40"/>
      <c r="H393" s="40"/>
      <c r="I393" s="304"/>
      <c r="J393" s="304"/>
    </row>
    <row r="394" spans="1:10" ht="16.5">
      <c r="A394" s="40"/>
      <c r="B394" s="40"/>
      <c r="C394" s="304"/>
      <c r="D394" s="40"/>
      <c r="E394" s="40"/>
      <c r="F394" s="40"/>
      <c r="G394" s="40"/>
      <c r="H394" s="40"/>
      <c r="I394" s="304"/>
      <c r="J394" s="304"/>
    </row>
    <row r="395" spans="1:10" ht="16.5">
      <c r="A395" s="40"/>
      <c r="B395" s="40"/>
      <c r="C395" s="304"/>
      <c r="D395" s="40"/>
      <c r="E395" s="40"/>
      <c r="F395" s="40"/>
      <c r="G395" s="40"/>
      <c r="H395" s="40"/>
      <c r="I395" s="304"/>
      <c r="J395" s="304"/>
    </row>
    <row r="396" spans="1:10" ht="16.5">
      <c r="A396" s="40"/>
      <c r="B396" s="40"/>
      <c r="C396" s="304"/>
      <c r="D396" s="40"/>
      <c r="E396" s="40"/>
      <c r="F396" s="40"/>
      <c r="G396" s="40"/>
      <c r="H396" s="40"/>
      <c r="I396" s="304"/>
      <c r="J396" s="304"/>
    </row>
    <row r="397" spans="1:10" ht="16.5">
      <c r="A397" s="40"/>
      <c r="B397" s="40"/>
      <c r="C397" s="304"/>
      <c r="D397" s="40"/>
      <c r="E397" s="40"/>
      <c r="F397" s="40"/>
      <c r="G397" s="40"/>
      <c r="H397" s="40"/>
      <c r="I397" s="304"/>
      <c r="J397" s="304"/>
    </row>
    <row r="398" spans="1:10" ht="16.5">
      <c r="A398" s="40"/>
      <c r="B398" s="40"/>
      <c r="C398" s="304"/>
      <c r="D398" s="40"/>
      <c r="E398" s="40"/>
      <c r="F398" s="40"/>
      <c r="G398" s="40"/>
      <c r="H398" s="40"/>
      <c r="I398" s="304"/>
      <c r="J398" s="304"/>
    </row>
    <row r="399" spans="1:10" ht="16.5">
      <c r="A399" s="40"/>
      <c r="B399" s="40"/>
      <c r="C399" s="304"/>
      <c r="D399" s="40"/>
      <c r="E399" s="40"/>
      <c r="F399" s="40"/>
      <c r="G399" s="40"/>
      <c r="H399" s="40"/>
      <c r="I399" s="304"/>
      <c r="J399" s="304"/>
    </row>
    <row r="400" spans="1:10" ht="16.5">
      <c r="A400" s="40"/>
      <c r="B400" s="40"/>
      <c r="C400" s="304"/>
      <c r="D400" s="40"/>
      <c r="E400" s="40"/>
      <c r="F400" s="40"/>
      <c r="G400" s="40"/>
      <c r="H400" s="40"/>
      <c r="I400" s="304"/>
      <c r="J400" s="304"/>
    </row>
    <row r="401" spans="1:10" ht="16.5">
      <c r="A401" s="40"/>
      <c r="B401" s="40"/>
      <c r="C401" s="304"/>
      <c r="D401" s="40"/>
      <c r="E401" s="40"/>
      <c r="F401" s="40"/>
      <c r="G401" s="40"/>
      <c r="H401" s="40"/>
      <c r="I401" s="304"/>
      <c r="J401" s="304"/>
    </row>
    <row r="402" spans="1:10" ht="16.5">
      <c r="A402" s="40"/>
      <c r="B402" s="40"/>
      <c r="C402" s="304"/>
      <c r="D402" s="40"/>
      <c r="E402" s="40"/>
      <c r="F402" s="40"/>
      <c r="G402" s="40"/>
      <c r="H402" s="40"/>
      <c r="I402" s="304"/>
      <c r="J402" s="304"/>
    </row>
    <row r="403" spans="1:10" ht="16.5">
      <c r="A403" s="40"/>
      <c r="B403" s="40"/>
      <c r="C403" s="304"/>
      <c r="D403" s="40"/>
      <c r="E403" s="40"/>
      <c r="F403" s="40"/>
      <c r="G403" s="40"/>
      <c r="H403" s="40"/>
      <c r="I403" s="304"/>
      <c r="J403" s="304"/>
    </row>
    <row r="404" spans="1:10" ht="16.5">
      <c r="A404" s="40"/>
      <c r="B404" s="40"/>
      <c r="C404" s="304"/>
      <c r="D404" s="40"/>
      <c r="E404" s="40"/>
      <c r="F404" s="40"/>
      <c r="G404" s="40"/>
      <c r="H404" s="40"/>
      <c r="I404" s="304"/>
      <c r="J404" s="304"/>
    </row>
    <row r="405" spans="1:10" ht="16.5">
      <c r="A405" s="40"/>
      <c r="B405" s="40"/>
      <c r="C405" s="304"/>
      <c r="D405" s="40"/>
      <c r="E405" s="40"/>
      <c r="F405" s="40"/>
      <c r="G405" s="40"/>
      <c r="H405" s="40"/>
      <c r="I405" s="304"/>
      <c r="J405" s="304"/>
    </row>
    <row r="406" spans="1:10" ht="16.5">
      <c r="A406" s="40"/>
      <c r="B406" s="40"/>
      <c r="C406" s="304"/>
      <c r="D406" s="40"/>
      <c r="E406" s="40"/>
      <c r="F406" s="40"/>
      <c r="G406" s="40"/>
      <c r="H406" s="40"/>
      <c r="I406" s="304"/>
      <c r="J406" s="304"/>
    </row>
    <row r="407" spans="1:10" ht="16.5">
      <c r="A407" s="40"/>
      <c r="B407" s="40"/>
      <c r="C407" s="304"/>
      <c r="D407" s="40"/>
      <c r="E407" s="40"/>
      <c r="F407" s="40"/>
      <c r="G407" s="40"/>
      <c r="H407" s="40"/>
      <c r="I407" s="304"/>
      <c r="J407" s="304"/>
    </row>
    <row r="408" spans="1:10" ht="16.5">
      <c r="A408" s="40"/>
      <c r="B408" s="40"/>
      <c r="C408" s="304"/>
      <c r="D408" s="40"/>
      <c r="E408" s="40"/>
      <c r="F408" s="40"/>
      <c r="G408" s="40"/>
      <c r="H408" s="40"/>
      <c r="I408" s="304"/>
      <c r="J408" s="304"/>
    </row>
    <row r="409" spans="1:10" ht="16.5">
      <c r="A409" s="40"/>
      <c r="B409" s="40"/>
      <c r="C409" s="304"/>
      <c r="D409" s="40"/>
      <c r="E409" s="40"/>
      <c r="F409" s="40"/>
      <c r="G409" s="40"/>
      <c r="H409" s="40"/>
      <c r="I409" s="304"/>
      <c r="J409" s="304"/>
    </row>
    <row r="410" spans="1:10" ht="16.5">
      <c r="A410" s="40"/>
      <c r="B410" s="40"/>
      <c r="C410" s="304"/>
      <c r="D410" s="40"/>
      <c r="E410" s="40"/>
      <c r="F410" s="40"/>
      <c r="G410" s="40"/>
      <c r="H410" s="40"/>
      <c r="I410" s="304"/>
      <c r="J410" s="304"/>
    </row>
    <row r="411" spans="1:10" ht="16.5">
      <c r="A411" s="40"/>
      <c r="B411" s="40"/>
      <c r="C411" s="304"/>
      <c r="D411" s="40"/>
      <c r="E411" s="40"/>
      <c r="F411" s="40"/>
      <c r="G411" s="40"/>
      <c r="H411" s="40"/>
      <c r="I411" s="304"/>
      <c r="J411" s="304"/>
    </row>
    <row r="412" spans="1:10" ht="16.5">
      <c r="A412" s="40"/>
      <c r="B412" s="40"/>
      <c r="C412" s="304"/>
      <c r="D412" s="40"/>
      <c r="E412" s="40"/>
      <c r="F412" s="40"/>
      <c r="G412" s="40"/>
      <c r="H412" s="40"/>
      <c r="I412" s="304"/>
      <c r="J412" s="304"/>
    </row>
    <row r="413" spans="1:10" ht="16.5">
      <c r="A413" s="40"/>
      <c r="B413" s="40"/>
      <c r="C413" s="304"/>
      <c r="D413" s="40"/>
      <c r="E413" s="40"/>
      <c r="F413" s="40"/>
      <c r="G413" s="40"/>
      <c r="H413" s="40"/>
      <c r="I413" s="304"/>
      <c r="J413" s="304"/>
    </row>
    <row r="414" spans="1:10" ht="16.5">
      <c r="A414" s="40"/>
      <c r="B414" s="40"/>
      <c r="C414" s="304"/>
      <c r="D414" s="40"/>
      <c r="E414" s="40"/>
      <c r="F414" s="40"/>
      <c r="G414" s="40"/>
      <c r="H414" s="40"/>
      <c r="I414" s="304"/>
      <c r="J414" s="304"/>
    </row>
    <row r="415" spans="1:10" ht="16.5">
      <c r="A415" s="40"/>
      <c r="B415" s="40"/>
      <c r="C415" s="304"/>
      <c r="D415" s="40"/>
      <c r="E415" s="40"/>
      <c r="F415" s="40"/>
      <c r="G415" s="40"/>
      <c r="H415" s="40"/>
      <c r="I415" s="304"/>
      <c r="J415" s="304"/>
    </row>
    <row r="416" spans="1:10" ht="16.5">
      <c r="A416" s="40"/>
      <c r="B416" s="40"/>
      <c r="C416" s="304"/>
      <c r="D416" s="40"/>
      <c r="E416" s="40"/>
      <c r="F416" s="40"/>
      <c r="G416" s="40"/>
      <c r="H416" s="40"/>
      <c r="I416" s="304"/>
      <c r="J416" s="304"/>
    </row>
    <row r="417" spans="1:10" ht="16.5">
      <c r="A417" s="40"/>
      <c r="B417" s="40"/>
      <c r="C417" s="304"/>
      <c r="D417" s="40"/>
      <c r="E417" s="40"/>
      <c r="F417" s="40"/>
      <c r="G417" s="40"/>
      <c r="H417" s="40"/>
      <c r="I417" s="304"/>
      <c r="J417" s="304"/>
    </row>
    <row r="418" spans="1:10" ht="16.5">
      <c r="A418" s="40"/>
      <c r="B418" s="40"/>
      <c r="C418" s="304"/>
      <c r="D418" s="40"/>
      <c r="E418" s="40"/>
      <c r="F418" s="40"/>
      <c r="G418" s="40"/>
      <c r="H418" s="40"/>
      <c r="I418" s="304"/>
      <c r="J418" s="304"/>
    </row>
    <row r="419" spans="1:10" ht="16.5">
      <c r="A419" s="40"/>
      <c r="B419" s="40"/>
      <c r="C419" s="304"/>
      <c r="D419" s="40"/>
      <c r="E419" s="40"/>
      <c r="F419" s="40"/>
      <c r="G419" s="40"/>
      <c r="H419" s="40"/>
      <c r="I419" s="304"/>
      <c r="J419" s="304"/>
    </row>
    <row r="420" spans="1:10" ht="16.5">
      <c r="A420" s="40"/>
      <c r="B420" s="40"/>
      <c r="C420" s="304"/>
      <c r="D420" s="40"/>
      <c r="E420" s="40"/>
      <c r="F420" s="40"/>
      <c r="G420" s="40"/>
      <c r="H420" s="40"/>
      <c r="I420" s="304"/>
      <c r="J420" s="304"/>
    </row>
    <row r="421" spans="1:10" ht="16.5">
      <c r="A421" s="40"/>
      <c r="B421" s="40"/>
      <c r="C421" s="304"/>
      <c r="D421" s="40"/>
      <c r="E421" s="40"/>
      <c r="F421" s="40"/>
      <c r="G421" s="40"/>
      <c r="H421" s="40"/>
      <c r="I421" s="304"/>
      <c r="J421" s="304"/>
    </row>
    <row r="422" spans="1:10" ht="16.5">
      <c r="A422" s="40"/>
      <c r="B422" s="40"/>
      <c r="C422" s="304"/>
      <c r="D422" s="40"/>
      <c r="E422" s="40"/>
      <c r="F422" s="40"/>
      <c r="G422" s="40"/>
      <c r="H422" s="40"/>
      <c r="I422" s="304"/>
      <c r="J422" s="304"/>
    </row>
    <row r="423" spans="1:10" ht="16.5">
      <c r="A423" s="40"/>
      <c r="B423" s="40"/>
      <c r="C423" s="304"/>
      <c r="D423" s="40"/>
      <c r="E423" s="40"/>
      <c r="F423" s="40"/>
      <c r="G423" s="40"/>
      <c r="H423" s="40"/>
      <c r="I423" s="304"/>
      <c r="J423" s="304"/>
    </row>
    <row r="424" spans="1:10" ht="16.5">
      <c r="A424" s="40"/>
      <c r="B424" s="40"/>
      <c r="C424" s="304"/>
      <c r="D424" s="40"/>
      <c r="E424" s="40"/>
      <c r="F424" s="40"/>
      <c r="G424" s="40"/>
      <c r="H424" s="40"/>
      <c r="I424" s="304"/>
      <c r="J424" s="304"/>
    </row>
    <row r="425" spans="1:10" ht="16.5">
      <c r="A425" s="40"/>
      <c r="B425" s="40"/>
      <c r="C425" s="304"/>
      <c r="D425" s="40"/>
      <c r="E425" s="40"/>
      <c r="F425" s="40"/>
      <c r="G425" s="40"/>
      <c r="H425" s="40"/>
      <c r="I425" s="304"/>
      <c r="J425" s="304"/>
    </row>
    <row r="426" spans="1:10" ht="16.5">
      <c r="A426" s="40"/>
      <c r="B426" s="40"/>
      <c r="C426" s="304"/>
      <c r="D426" s="40"/>
      <c r="E426" s="40"/>
      <c r="F426" s="40"/>
      <c r="G426" s="40"/>
      <c r="H426" s="40"/>
      <c r="I426" s="304"/>
      <c r="J426" s="304"/>
    </row>
    <row r="427" spans="1:10" ht="16.5">
      <c r="A427" s="40"/>
      <c r="B427" s="40"/>
      <c r="C427" s="304"/>
      <c r="D427" s="40"/>
      <c r="E427" s="40"/>
      <c r="F427" s="40"/>
      <c r="G427" s="40"/>
      <c r="H427" s="40"/>
      <c r="I427" s="304"/>
      <c r="J427" s="304"/>
    </row>
    <row r="428" spans="1:10" ht="16.5">
      <c r="A428" s="40"/>
      <c r="B428" s="40"/>
      <c r="C428" s="304"/>
      <c r="D428" s="40"/>
      <c r="E428" s="40"/>
      <c r="F428" s="40"/>
      <c r="G428" s="40"/>
      <c r="H428" s="40"/>
      <c r="I428" s="304"/>
      <c r="J428" s="304"/>
    </row>
    <row r="429" spans="1:10" ht="16.5">
      <c r="A429" s="40"/>
      <c r="B429" s="40"/>
      <c r="C429" s="304"/>
      <c r="D429" s="40"/>
      <c r="E429" s="40"/>
      <c r="F429" s="40"/>
      <c r="G429" s="40"/>
      <c r="H429" s="40"/>
      <c r="I429" s="304"/>
      <c r="J429" s="304"/>
    </row>
    <row r="430" spans="1:10" ht="16.5">
      <c r="A430" s="40"/>
      <c r="B430" s="40"/>
      <c r="C430" s="304"/>
      <c r="D430" s="40"/>
      <c r="E430" s="40"/>
      <c r="F430" s="40"/>
      <c r="G430" s="40"/>
      <c r="H430" s="40"/>
      <c r="I430" s="304"/>
      <c r="J430" s="304"/>
    </row>
    <row r="431" spans="1:10" ht="16.5">
      <c r="A431" s="40"/>
      <c r="B431" s="40"/>
      <c r="C431" s="304"/>
      <c r="D431" s="40"/>
      <c r="E431" s="40"/>
      <c r="F431" s="40"/>
      <c r="G431" s="40"/>
      <c r="H431" s="40"/>
      <c r="I431" s="304"/>
      <c r="J431" s="304"/>
    </row>
    <row r="432" spans="1:10" ht="16.5">
      <c r="A432" s="40"/>
      <c r="B432" s="40"/>
      <c r="C432" s="304"/>
      <c r="D432" s="40"/>
      <c r="E432" s="40"/>
      <c r="F432" s="40"/>
      <c r="G432" s="40"/>
      <c r="H432" s="40"/>
      <c r="I432" s="304"/>
      <c r="J432" s="304"/>
    </row>
    <row r="433" spans="1:10" ht="16.5">
      <c r="A433" s="40"/>
      <c r="B433" s="40"/>
      <c r="C433" s="304"/>
      <c r="D433" s="40"/>
      <c r="E433" s="40"/>
      <c r="F433" s="40"/>
      <c r="G433" s="40"/>
      <c r="H433" s="40"/>
      <c r="I433" s="304"/>
      <c r="J433" s="304"/>
    </row>
    <row r="434" spans="1:10" ht="16.5">
      <c r="A434" s="40"/>
      <c r="B434" s="40"/>
      <c r="C434" s="304"/>
      <c r="D434" s="40"/>
      <c r="E434" s="40"/>
      <c r="F434" s="40"/>
      <c r="G434" s="40"/>
      <c r="H434" s="40"/>
      <c r="I434" s="304"/>
      <c r="J434" s="304"/>
    </row>
    <row r="435" spans="1:10" ht="16.5">
      <c r="A435" s="40"/>
      <c r="B435" s="40"/>
      <c r="C435" s="304"/>
      <c r="D435" s="40"/>
      <c r="E435" s="40"/>
      <c r="F435" s="40"/>
      <c r="G435" s="40"/>
      <c r="H435" s="40"/>
      <c r="I435" s="304"/>
      <c r="J435" s="304"/>
    </row>
    <row r="436" spans="1:10" ht="16.5">
      <c r="A436" s="40"/>
      <c r="B436" s="40"/>
      <c r="C436" s="304"/>
      <c r="D436" s="40"/>
      <c r="E436" s="40"/>
      <c r="F436" s="40"/>
      <c r="G436" s="40"/>
      <c r="H436" s="40"/>
      <c r="I436" s="304"/>
      <c r="J436" s="304"/>
    </row>
    <row r="437" spans="1:10" ht="16.5">
      <c r="A437" s="40"/>
      <c r="B437" s="40"/>
      <c r="C437" s="304"/>
      <c r="D437" s="40"/>
      <c r="E437" s="40"/>
      <c r="F437" s="40"/>
      <c r="G437" s="40"/>
      <c r="H437" s="40"/>
      <c r="I437" s="304"/>
      <c r="J437" s="304"/>
    </row>
    <row r="438" spans="1:10" ht="16.5">
      <c r="A438" s="40"/>
      <c r="B438" s="40"/>
      <c r="C438" s="304"/>
      <c r="D438" s="40"/>
      <c r="E438" s="40"/>
      <c r="F438" s="40"/>
      <c r="G438" s="40"/>
      <c r="H438" s="40"/>
      <c r="I438" s="304"/>
      <c r="J438" s="304"/>
    </row>
    <row r="439" spans="1:10" ht="16.5">
      <c r="A439" s="40"/>
      <c r="B439" s="40"/>
      <c r="C439" s="304"/>
      <c r="D439" s="40"/>
      <c r="E439" s="40"/>
      <c r="F439" s="40"/>
      <c r="G439" s="40"/>
      <c r="H439" s="40"/>
      <c r="I439" s="304"/>
      <c r="J439" s="304"/>
    </row>
    <row r="440" spans="1:10" ht="16.5">
      <c r="A440" s="40"/>
      <c r="B440" s="40"/>
      <c r="C440" s="304"/>
      <c r="D440" s="40"/>
      <c r="E440" s="40"/>
      <c r="F440" s="40"/>
      <c r="G440" s="40"/>
      <c r="H440" s="40"/>
      <c r="I440" s="304"/>
      <c r="J440" s="304"/>
    </row>
    <row r="441" spans="1:10" ht="16.5">
      <c r="A441" s="40"/>
      <c r="B441" s="40"/>
      <c r="C441" s="304"/>
      <c r="D441" s="40"/>
      <c r="E441" s="40"/>
      <c r="F441" s="40"/>
      <c r="G441" s="40"/>
      <c r="H441" s="40"/>
      <c r="I441" s="304"/>
      <c r="J441" s="304"/>
    </row>
    <row r="442" spans="1:10" ht="16.5">
      <c r="A442" s="40"/>
      <c r="B442" s="40"/>
      <c r="C442" s="304"/>
      <c r="D442" s="40"/>
      <c r="E442" s="40"/>
      <c r="F442" s="40"/>
      <c r="G442" s="40"/>
      <c r="H442" s="40"/>
      <c r="I442" s="304"/>
      <c r="J442" s="304"/>
    </row>
    <row r="443" spans="1:10" ht="16.5">
      <c r="A443" s="40"/>
      <c r="B443" s="40"/>
      <c r="C443" s="304"/>
      <c r="D443" s="40"/>
      <c r="E443" s="40"/>
      <c r="F443" s="40"/>
      <c r="G443" s="40"/>
      <c r="H443" s="40"/>
      <c r="I443" s="304"/>
      <c r="J443" s="304"/>
    </row>
    <row r="444" spans="1:10" ht="16.5">
      <c r="A444" s="40"/>
      <c r="B444" s="40"/>
      <c r="C444" s="304"/>
      <c r="D444" s="40"/>
      <c r="E444" s="40"/>
      <c r="F444" s="40"/>
      <c r="G444" s="40"/>
      <c r="H444" s="40"/>
      <c r="I444" s="304"/>
      <c r="J444" s="304"/>
    </row>
    <row r="445" spans="1:10" ht="16.5">
      <c r="A445" s="40"/>
      <c r="B445" s="40"/>
      <c r="C445" s="304"/>
      <c r="D445" s="40"/>
      <c r="E445" s="40"/>
      <c r="F445" s="40"/>
      <c r="G445" s="40"/>
      <c r="H445" s="40"/>
      <c r="I445" s="304"/>
      <c r="J445" s="304"/>
    </row>
    <row r="446" spans="1:10" ht="16.5">
      <c r="A446" s="40"/>
      <c r="B446" s="40"/>
      <c r="C446" s="304"/>
      <c r="D446" s="40"/>
      <c r="E446" s="40"/>
      <c r="F446" s="40"/>
      <c r="G446" s="40"/>
      <c r="H446" s="40"/>
      <c r="I446" s="304"/>
      <c r="J446" s="304"/>
    </row>
    <row r="447" spans="1:10" ht="16.5">
      <c r="A447" s="40"/>
      <c r="B447" s="40"/>
      <c r="C447" s="304"/>
      <c r="D447" s="40"/>
      <c r="E447" s="40"/>
      <c r="F447" s="40"/>
      <c r="G447" s="40"/>
      <c r="H447" s="40"/>
      <c r="I447" s="304"/>
      <c r="J447" s="304"/>
    </row>
    <row r="448" spans="1:10" ht="16.5">
      <c r="A448" s="40"/>
      <c r="B448" s="40"/>
      <c r="C448" s="304"/>
      <c r="D448" s="40"/>
      <c r="E448" s="40"/>
      <c r="F448" s="40"/>
      <c r="G448" s="40"/>
      <c r="H448" s="40"/>
      <c r="I448" s="304"/>
      <c r="J448" s="304"/>
    </row>
    <row r="449" spans="1:10" ht="16.5">
      <c r="A449" s="40"/>
      <c r="B449" s="40"/>
      <c r="C449" s="304"/>
      <c r="D449" s="40"/>
      <c r="E449" s="40"/>
      <c r="F449" s="40"/>
      <c r="G449" s="40"/>
      <c r="H449" s="40"/>
      <c r="I449" s="304"/>
      <c r="J449" s="304"/>
    </row>
    <row r="450" spans="1:10" ht="16.5">
      <c r="A450" s="40"/>
      <c r="B450" s="40"/>
      <c r="C450" s="304"/>
      <c r="D450" s="40"/>
      <c r="E450" s="40"/>
      <c r="F450" s="40"/>
      <c r="G450" s="40"/>
      <c r="H450" s="40"/>
      <c r="I450" s="304"/>
      <c r="J450" s="304"/>
    </row>
    <row r="451" spans="1:10" ht="16.5">
      <c r="A451" s="40"/>
      <c r="B451" s="40"/>
      <c r="C451" s="304"/>
      <c r="D451" s="40"/>
      <c r="E451" s="40"/>
      <c r="F451" s="40"/>
      <c r="G451" s="40"/>
      <c r="H451" s="40"/>
      <c r="I451" s="304"/>
      <c r="J451" s="304"/>
    </row>
    <row r="452" spans="1:10" ht="16.5">
      <c r="A452" s="40"/>
      <c r="B452" s="40"/>
      <c r="C452" s="304"/>
      <c r="D452" s="40"/>
      <c r="E452" s="40"/>
      <c r="F452" s="40"/>
      <c r="G452" s="40"/>
      <c r="H452" s="40"/>
      <c r="I452" s="304"/>
      <c r="J452" s="304"/>
    </row>
    <row r="453" spans="1:10" ht="16.5">
      <c r="A453" s="40"/>
      <c r="B453" s="40"/>
      <c r="C453" s="304"/>
      <c r="D453" s="40"/>
      <c r="E453" s="40"/>
      <c r="F453" s="40"/>
      <c r="G453" s="40"/>
      <c r="H453" s="40"/>
      <c r="I453" s="304"/>
      <c r="J453" s="304"/>
    </row>
    <row r="454" spans="1:10" ht="16.5">
      <c r="A454" s="40"/>
      <c r="B454" s="40"/>
      <c r="C454" s="304"/>
      <c r="D454" s="40"/>
      <c r="E454" s="40"/>
      <c r="F454" s="40"/>
      <c r="G454" s="40"/>
      <c r="H454" s="40"/>
      <c r="I454" s="304"/>
      <c r="J454" s="304"/>
    </row>
    <row r="455" spans="1:10" ht="16.5">
      <c r="A455" s="40"/>
      <c r="B455" s="40"/>
      <c r="C455" s="304"/>
      <c r="D455" s="40"/>
      <c r="E455" s="40"/>
      <c r="F455" s="40"/>
      <c r="G455" s="40"/>
      <c r="H455" s="40"/>
      <c r="I455" s="304"/>
      <c r="J455" s="304"/>
    </row>
    <row r="456" spans="1:10" ht="16.5">
      <c r="A456" s="40"/>
      <c r="B456" s="40"/>
      <c r="C456" s="304"/>
      <c r="D456" s="40"/>
      <c r="E456" s="40"/>
      <c r="F456" s="40"/>
      <c r="G456" s="40"/>
      <c r="H456" s="40"/>
      <c r="I456" s="304"/>
      <c r="J456" s="304"/>
    </row>
    <row r="457" spans="1:10" ht="16.5">
      <c r="A457" s="40"/>
      <c r="B457" s="40"/>
      <c r="C457" s="304"/>
      <c r="D457" s="40"/>
      <c r="E457" s="40"/>
      <c r="F457" s="40"/>
      <c r="G457" s="40"/>
      <c r="H457" s="40"/>
      <c r="I457" s="304"/>
      <c r="J457" s="304"/>
    </row>
    <row r="458" spans="1:10" ht="16.5">
      <c r="A458" s="40"/>
      <c r="B458" s="40"/>
      <c r="C458" s="304"/>
      <c r="D458" s="40"/>
      <c r="E458" s="40"/>
      <c r="F458" s="40"/>
      <c r="G458" s="40"/>
      <c r="H458" s="40"/>
      <c r="I458" s="304"/>
      <c r="J458" s="304"/>
    </row>
    <row r="459" spans="1:10" ht="16.5">
      <c r="A459" s="40"/>
      <c r="B459" s="40"/>
      <c r="C459" s="304"/>
      <c r="D459" s="40"/>
      <c r="E459" s="40"/>
      <c r="F459" s="40"/>
      <c r="G459" s="40"/>
      <c r="H459" s="40"/>
      <c r="I459" s="304"/>
      <c r="J459" s="304"/>
    </row>
    <row r="460" spans="1:10" ht="16.5">
      <c r="A460" s="40"/>
      <c r="B460" s="40"/>
      <c r="C460" s="304"/>
      <c r="D460" s="40"/>
      <c r="E460" s="40"/>
      <c r="F460" s="40"/>
      <c r="G460" s="40"/>
      <c r="H460" s="40"/>
      <c r="I460" s="304"/>
      <c r="J460" s="304"/>
    </row>
    <row r="461" spans="1:10" ht="16.5">
      <c r="A461" s="40"/>
      <c r="B461" s="40"/>
      <c r="C461" s="304"/>
      <c r="D461" s="40"/>
      <c r="E461" s="40"/>
      <c r="F461" s="40"/>
      <c r="G461" s="40"/>
      <c r="H461" s="40"/>
      <c r="I461" s="304"/>
      <c r="J461" s="304"/>
    </row>
    <row r="462" spans="1:10" ht="16.5">
      <c r="A462" s="40"/>
      <c r="B462" s="40"/>
      <c r="C462" s="304"/>
      <c r="D462" s="40"/>
      <c r="E462" s="40"/>
      <c r="F462" s="40"/>
      <c r="G462" s="40"/>
      <c r="H462" s="40"/>
      <c r="I462" s="304"/>
      <c r="J462" s="304"/>
    </row>
    <row r="463" spans="1:10" ht="16.5">
      <c r="A463" s="40"/>
      <c r="B463" s="40"/>
      <c r="C463" s="304"/>
      <c r="D463" s="40"/>
      <c r="E463" s="40"/>
      <c r="F463" s="40"/>
      <c r="G463" s="40"/>
      <c r="H463" s="40"/>
      <c r="I463" s="304"/>
      <c r="J463" s="304"/>
    </row>
    <row r="464" spans="1:10" ht="16.5">
      <c r="A464" s="40"/>
      <c r="B464" s="40"/>
      <c r="C464" s="304"/>
      <c r="D464" s="40"/>
      <c r="E464" s="40"/>
      <c r="F464" s="40"/>
      <c r="G464" s="40"/>
      <c r="H464" s="40"/>
      <c r="I464" s="304"/>
      <c r="J464" s="304"/>
    </row>
    <row r="465" spans="1:10" ht="16.5">
      <c r="A465" s="40"/>
      <c r="B465" s="40"/>
      <c r="C465" s="304"/>
      <c r="D465" s="40"/>
      <c r="E465" s="40"/>
      <c r="F465" s="40"/>
      <c r="G465" s="40"/>
      <c r="H465" s="40"/>
      <c r="I465" s="304"/>
      <c r="J465" s="304"/>
    </row>
    <row r="466" spans="1:10" ht="16.5">
      <c r="A466" s="40"/>
      <c r="B466" s="40"/>
      <c r="C466" s="304"/>
      <c r="D466" s="40"/>
      <c r="E466" s="40"/>
      <c r="F466" s="40"/>
      <c r="G466" s="40"/>
      <c r="H466" s="40"/>
      <c r="I466" s="304"/>
      <c r="J466" s="304"/>
    </row>
    <row r="467" spans="1:10" ht="16.5">
      <c r="A467" s="40"/>
      <c r="B467" s="40"/>
      <c r="C467" s="304"/>
      <c r="D467" s="40"/>
      <c r="E467" s="40"/>
      <c r="F467" s="40"/>
      <c r="G467" s="40"/>
      <c r="H467" s="40"/>
      <c r="I467" s="304"/>
      <c r="J467" s="304"/>
    </row>
    <row r="468" spans="1:10" ht="16.5">
      <c r="A468" s="40"/>
      <c r="B468" s="40"/>
      <c r="C468" s="304"/>
      <c r="D468" s="40"/>
      <c r="E468" s="40"/>
      <c r="F468" s="40"/>
      <c r="G468" s="40"/>
      <c r="H468" s="40"/>
      <c r="I468" s="304"/>
      <c r="J468" s="304"/>
    </row>
    <row r="469" spans="1:10" ht="16.5">
      <c r="A469" s="40"/>
      <c r="B469" s="40"/>
      <c r="C469" s="304"/>
      <c r="D469" s="40"/>
      <c r="E469" s="40"/>
      <c r="F469" s="40"/>
      <c r="G469" s="40"/>
      <c r="H469" s="40"/>
      <c r="I469" s="304"/>
      <c r="J469" s="304"/>
    </row>
    <row r="470" spans="1:10" ht="16.5">
      <c r="A470" s="40"/>
      <c r="B470" s="40"/>
      <c r="C470" s="304"/>
      <c r="D470" s="40"/>
      <c r="E470" s="40"/>
      <c r="F470" s="40"/>
      <c r="G470" s="40"/>
      <c r="H470" s="40"/>
      <c r="I470" s="304"/>
      <c r="J470" s="304"/>
    </row>
    <row r="471" spans="1:10" ht="16.5">
      <c r="A471" s="40"/>
      <c r="B471" s="40"/>
      <c r="C471" s="304"/>
      <c r="D471" s="40"/>
      <c r="E471" s="40"/>
      <c r="F471" s="40"/>
      <c r="G471" s="40"/>
      <c r="H471" s="40"/>
      <c r="I471" s="304"/>
      <c r="J471" s="304"/>
    </row>
    <row r="472" spans="1:10" ht="16.5">
      <c r="A472" s="40"/>
      <c r="B472" s="40"/>
      <c r="C472" s="304"/>
      <c r="D472" s="40"/>
      <c r="E472" s="40"/>
      <c r="F472" s="40"/>
      <c r="G472" s="40"/>
      <c r="H472" s="40"/>
      <c r="I472" s="304"/>
      <c r="J472" s="304"/>
    </row>
    <row r="473" spans="1:10" ht="16.5">
      <c r="A473" s="40"/>
      <c r="B473" s="40"/>
      <c r="C473" s="304"/>
      <c r="D473" s="40"/>
      <c r="E473" s="40"/>
      <c r="F473" s="40"/>
      <c r="G473" s="40"/>
      <c r="H473" s="40"/>
      <c r="I473" s="304"/>
      <c r="J473" s="304"/>
    </row>
    <row r="474" spans="1:10" ht="16.5">
      <c r="A474" s="40"/>
      <c r="B474" s="40"/>
      <c r="C474" s="304"/>
      <c r="D474" s="40"/>
      <c r="E474" s="40"/>
      <c r="F474" s="40"/>
      <c r="G474" s="40"/>
      <c r="H474" s="40"/>
      <c r="I474" s="304"/>
      <c r="J474" s="304"/>
    </row>
    <row r="475" spans="1:10" ht="16.5">
      <c r="A475" s="40"/>
      <c r="B475" s="40"/>
      <c r="C475" s="304"/>
      <c r="D475" s="40"/>
      <c r="E475" s="40"/>
      <c r="F475" s="40"/>
      <c r="G475" s="40"/>
      <c r="H475" s="40"/>
      <c r="I475" s="304"/>
      <c r="J475" s="304"/>
    </row>
    <row r="476" spans="1:10" ht="16.5">
      <c r="A476" s="40"/>
      <c r="B476" s="40"/>
      <c r="C476" s="304"/>
      <c r="D476" s="40"/>
      <c r="E476" s="40"/>
      <c r="F476" s="40"/>
      <c r="G476" s="40"/>
      <c r="H476" s="40"/>
      <c r="I476" s="304"/>
      <c r="J476" s="304"/>
    </row>
    <row r="477" spans="1:10" ht="16.5">
      <c r="A477" s="40"/>
      <c r="B477" s="40"/>
      <c r="C477" s="304"/>
      <c r="D477" s="40"/>
      <c r="E477" s="40"/>
      <c r="F477" s="40"/>
      <c r="G477" s="40"/>
      <c r="H477" s="40"/>
      <c r="I477" s="304"/>
      <c r="J477" s="304"/>
    </row>
    <row r="478" spans="1:10" ht="16.5">
      <c r="A478" s="40"/>
      <c r="B478" s="40"/>
      <c r="C478" s="304"/>
      <c r="D478" s="40"/>
      <c r="E478" s="40"/>
      <c r="F478" s="40"/>
      <c r="G478" s="40"/>
      <c r="H478" s="40"/>
      <c r="I478" s="304"/>
      <c r="J478" s="304"/>
    </row>
    <row r="479" spans="1:10" ht="16.5">
      <c r="A479" s="40"/>
      <c r="B479" s="40"/>
      <c r="C479" s="304"/>
      <c r="D479" s="40"/>
      <c r="E479" s="40"/>
      <c r="F479" s="40"/>
      <c r="G479" s="40"/>
      <c r="H479" s="40"/>
      <c r="I479" s="304"/>
      <c r="J479" s="304"/>
    </row>
    <row r="480" spans="1:10" ht="16.5">
      <c r="A480" s="40"/>
      <c r="B480" s="40"/>
      <c r="C480" s="304"/>
      <c r="D480" s="40"/>
      <c r="E480" s="40"/>
      <c r="F480" s="40"/>
      <c r="G480" s="40"/>
      <c r="H480" s="40"/>
      <c r="I480" s="304"/>
      <c r="J480" s="304"/>
    </row>
    <row r="481" spans="1:10" ht="16.5">
      <c r="A481" s="40"/>
      <c r="B481" s="40"/>
      <c r="C481" s="304"/>
      <c r="D481" s="40"/>
      <c r="E481" s="40"/>
      <c r="F481" s="40"/>
      <c r="G481" s="40"/>
      <c r="H481" s="40"/>
      <c r="I481" s="304"/>
      <c r="J481" s="304"/>
    </row>
    <row r="482" spans="1:10" ht="16.5">
      <c r="A482" s="40"/>
      <c r="B482" s="40"/>
      <c r="C482" s="304"/>
      <c r="D482" s="40"/>
      <c r="E482" s="40"/>
      <c r="F482" s="40"/>
      <c r="G482" s="40"/>
      <c r="H482" s="40"/>
      <c r="I482" s="304"/>
      <c r="J482" s="304"/>
    </row>
    <row r="483" spans="1:10" ht="16.5">
      <c r="A483" s="40"/>
      <c r="B483" s="40"/>
      <c r="C483" s="304"/>
      <c r="D483" s="40"/>
      <c r="E483" s="40"/>
      <c r="F483" s="40"/>
      <c r="G483" s="40"/>
      <c r="H483" s="40"/>
      <c r="I483" s="304"/>
      <c r="J483" s="304"/>
    </row>
    <row r="484" spans="1:10" ht="16.5">
      <c r="A484" s="40"/>
      <c r="B484" s="40"/>
      <c r="C484" s="304"/>
      <c r="D484" s="40"/>
      <c r="E484" s="40"/>
      <c r="F484" s="40"/>
      <c r="G484" s="40"/>
      <c r="H484" s="40"/>
      <c r="I484" s="304"/>
      <c r="J484" s="304"/>
    </row>
    <row r="485" spans="1:10" ht="16.5">
      <c r="A485" s="40"/>
      <c r="B485" s="40"/>
      <c r="C485" s="304"/>
      <c r="D485" s="40"/>
      <c r="E485" s="40"/>
      <c r="F485" s="40"/>
      <c r="G485" s="40"/>
      <c r="H485" s="40"/>
      <c r="I485" s="304"/>
      <c r="J485" s="304"/>
    </row>
    <row r="486" spans="1:10" ht="16.5">
      <c r="A486" s="40"/>
      <c r="B486" s="40"/>
      <c r="C486" s="304"/>
      <c r="D486" s="40"/>
      <c r="E486" s="40"/>
      <c r="F486" s="40"/>
      <c r="G486" s="40"/>
      <c r="H486" s="40"/>
      <c r="I486" s="304"/>
      <c r="J486" s="304"/>
    </row>
    <row r="487" spans="1:10" ht="16.5">
      <c r="A487" s="40"/>
      <c r="B487" s="40"/>
      <c r="C487" s="304"/>
      <c r="D487" s="40"/>
      <c r="E487" s="40"/>
      <c r="F487" s="40"/>
      <c r="G487" s="40"/>
      <c r="H487" s="40"/>
      <c r="I487" s="304"/>
      <c r="J487" s="304"/>
    </row>
    <row r="488" spans="1:10" ht="16.5">
      <c r="A488" s="40"/>
      <c r="B488" s="40"/>
      <c r="C488" s="304"/>
      <c r="D488" s="40"/>
      <c r="E488" s="40"/>
      <c r="F488" s="40"/>
      <c r="G488" s="40"/>
      <c r="H488" s="40"/>
      <c r="I488" s="304"/>
      <c r="J488" s="304"/>
    </row>
    <row r="489" spans="1:10" ht="16.5">
      <c r="A489" s="40"/>
      <c r="B489" s="40"/>
      <c r="C489" s="304"/>
      <c r="D489" s="40"/>
      <c r="E489" s="40"/>
      <c r="F489" s="40"/>
      <c r="G489" s="40"/>
      <c r="H489" s="40"/>
      <c r="I489" s="304"/>
      <c r="J489" s="304"/>
    </row>
    <row r="490" spans="1:10" ht="16.5">
      <c r="A490" s="40"/>
      <c r="B490" s="40"/>
      <c r="C490" s="304"/>
      <c r="D490" s="40"/>
      <c r="E490" s="40"/>
      <c r="F490" s="40"/>
      <c r="G490" s="40"/>
      <c r="H490" s="40"/>
      <c r="I490" s="304"/>
      <c r="J490" s="304"/>
    </row>
    <row r="491" spans="1:10" ht="16.5">
      <c r="A491" s="40"/>
      <c r="B491" s="40"/>
      <c r="C491" s="304"/>
      <c r="D491" s="40"/>
      <c r="E491" s="40"/>
      <c r="F491" s="40"/>
      <c r="G491" s="40"/>
      <c r="H491" s="40"/>
      <c r="I491" s="304"/>
      <c r="J491" s="304"/>
    </row>
    <row r="492" spans="1:10" ht="16.5">
      <c r="A492" s="40"/>
      <c r="B492" s="40"/>
      <c r="C492" s="304"/>
      <c r="D492" s="40"/>
      <c r="E492" s="40"/>
      <c r="F492" s="40"/>
      <c r="G492" s="40"/>
      <c r="H492" s="40"/>
      <c r="I492" s="304"/>
      <c r="J492" s="304"/>
    </row>
    <row r="493" spans="1:10" ht="16.5">
      <c r="A493" s="40"/>
      <c r="B493" s="40"/>
      <c r="C493" s="304"/>
      <c r="D493" s="40"/>
      <c r="E493" s="40"/>
      <c r="F493" s="40"/>
      <c r="G493" s="40"/>
      <c r="H493" s="40"/>
      <c r="I493" s="304"/>
      <c r="J493" s="304"/>
    </row>
    <row r="494" spans="1:10" ht="16.5">
      <c r="A494" s="40"/>
      <c r="B494" s="40"/>
      <c r="C494" s="304"/>
      <c r="D494" s="40"/>
      <c r="E494" s="40"/>
      <c r="F494" s="40"/>
      <c r="G494" s="40"/>
      <c r="H494" s="40"/>
      <c r="I494" s="304"/>
      <c r="J494" s="304"/>
    </row>
    <row r="495" spans="1:10" ht="16.5">
      <c r="A495" s="40"/>
      <c r="B495" s="40"/>
      <c r="C495" s="304"/>
      <c r="D495" s="40"/>
      <c r="E495" s="40"/>
      <c r="F495" s="40"/>
      <c r="G495" s="40"/>
      <c r="H495" s="40"/>
      <c r="I495" s="304"/>
      <c r="J495" s="304"/>
    </row>
    <row r="496" spans="1:10" ht="16.5">
      <c r="A496" s="40"/>
      <c r="B496" s="40"/>
      <c r="C496" s="304"/>
      <c r="D496" s="40"/>
      <c r="E496" s="40"/>
      <c r="F496" s="40"/>
      <c r="G496" s="40"/>
      <c r="H496" s="40"/>
      <c r="I496" s="304"/>
      <c r="J496" s="304"/>
    </row>
    <row r="497" spans="1:10" ht="16.5">
      <c r="A497" s="40"/>
      <c r="B497" s="40"/>
      <c r="C497" s="304"/>
      <c r="D497" s="40"/>
      <c r="E497" s="40"/>
      <c r="F497" s="40"/>
      <c r="G497" s="40"/>
      <c r="H497" s="40"/>
      <c r="I497" s="304"/>
      <c r="J497" s="304"/>
    </row>
    <row r="498" spans="1:10" ht="16.5">
      <c r="A498" s="40"/>
      <c r="B498" s="40"/>
      <c r="C498" s="304"/>
      <c r="D498" s="40"/>
      <c r="E498" s="40"/>
      <c r="F498" s="40"/>
      <c r="G498" s="40"/>
      <c r="H498" s="40"/>
      <c r="I498" s="304"/>
      <c r="J498" s="304"/>
    </row>
    <row r="499" spans="1:10" ht="16.5">
      <c r="A499" s="40"/>
      <c r="B499" s="40"/>
      <c r="C499" s="304"/>
      <c r="D499" s="40"/>
      <c r="E499" s="40"/>
      <c r="F499" s="40"/>
      <c r="G499" s="40"/>
      <c r="H499" s="40"/>
      <c r="I499" s="304"/>
      <c r="J499" s="304"/>
    </row>
    <row r="500" spans="1:10" ht="16.5">
      <c r="A500" s="40"/>
      <c r="B500" s="40"/>
      <c r="C500" s="304"/>
      <c r="D500" s="40"/>
      <c r="E500" s="40"/>
      <c r="F500" s="40"/>
      <c r="G500" s="40"/>
      <c r="H500" s="40"/>
      <c r="I500" s="304"/>
      <c r="J500" s="304"/>
    </row>
    <row r="501" spans="1:10" ht="16.5">
      <c r="A501" s="40"/>
      <c r="B501" s="40"/>
      <c r="C501" s="304"/>
      <c r="D501" s="40"/>
      <c r="E501" s="40"/>
      <c r="F501" s="40"/>
      <c r="G501" s="40"/>
      <c r="H501" s="40"/>
      <c r="I501" s="304"/>
      <c r="J501" s="304"/>
    </row>
    <row r="502" spans="1:10" ht="16.5">
      <c r="A502" s="40"/>
      <c r="B502" s="40"/>
      <c r="C502" s="304"/>
      <c r="D502" s="40"/>
      <c r="E502" s="40"/>
      <c r="F502" s="40"/>
      <c r="G502" s="40"/>
      <c r="H502" s="40"/>
      <c r="I502" s="304"/>
      <c r="J502" s="304"/>
    </row>
    <row r="503" spans="1:10" ht="16.5">
      <c r="A503" s="40"/>
      <c r="B503" s="40"/>
      <c r="C503" s="304"/>
      <c r="D503" s="40"/>
      <c r="E503" s="40"/>
      <c r="F503" s="40"/>
      <c r="G503" s="40"/>
      <c r="H503" s="40"/>
      <c r="I503" s="304"/>
      <c r="J503" s="304"/>
    </row>
    <row r="504" spans="1:10" ht="16.5">
      <c r="A504" s="40"/>
      <c r="B504" s="40"/>
      <c r="C504" s="304"/>
      <c r="D504" s="40"/>
      <c r="E504" s="40"/>
      <c r="F504" s="40"/>
      <c r="G504" s="40"/>
      <c r="H504" s="40"/>
      <c r="I504" s="304"/>
      <c r="J504" s="304"/>
    </row>
    <row r="505" spans="1:10" ht="16.5">
      <c r="A505" s="40"/>
      <c r="B505" s="40"/>
      <c r="C505" s="304"/>
      <c r="D505" s="40"/>
      <c r="E505" s="40"/>
      <c r="F505" s="40"/>
      <c r="G505" s="40"/>
      <c r="H505" s="40"/>
      <c r="I505" s="304"/>
      <c r="J505" s="304"/>
    </row>
    <row r="506" spans="1:10" ht="16.5">
      <c r="A506" s="40"/>
      <c r="B506" s="40"/>
      <c r="C506" s="304"/>
      <c r="D506" s="40"/>
      <c r="E506" s="40"/>
      <c r="F506" s="40"/>
      <c r="G506" s="40"/>
      <c r="H506" s="40"/>
      <c r="I506" s="304"/>
      <c r="J506" s="304"/>
    </row>
    <row r="507" spans="1:10" ht="16.5">
      <c r="A507" s="40"/>
      <c r="B507" s="40"/>
      <c r="C507" s="304"/>
      <c r="D507" s="40"/>
      <c r="E507" s="40"/>
      <c r="F507" s="40"/>
      <c r="G507" s="40"/>
      <c r="H507" s="40"/>
      <c r="I507" s="304"/>
      <c r="J507" s="304"/>
    </row>
    <row r="508" spans="1:10" ht="16.5">
      <c r="A508" s="40"/>
      <c r="B508" s="40"/>
      <c r="C508" s="304"/>
      <c r="D508" s="40"/>
      <c r="E508" s="40"/>
      <c r="F508" s="40"/>
      <c r="G508" s="40"/>
      <c r="H508" s="40"/>
      <c r="I508" s="304"/>
      <c r="J508" s="304"/>
    </row>
    <row r="509" spans="1:10" ht="16.5">
      <c r="A509" s="40"/>
      <c r="B509" s="40"/>
      <c r="C509" s="304"/>
      <c r="D509" s="40"/>
      <c r="E509" s="40"/>
      <c r="F509" s="40"/>
      <c r="G509" s="40"/>
      <c r="H509" s="40"/>
      <c r="I509" s="304"/>
      <c r="J509" s="304"/>
    </row>
    <row r="510" spans="1:10" ht="16.5">
      <c r="A510" s="40"/>
      <c r="B510" s="40"/>
      <c r="C510" s="304"/>
      <c r="D510" s="40"/>
      <c r="E510" s="40"/>
      <c r="F510" s="40"/>
      <c r="G510" s="40"/>
      <c r="H510" s="40"/>
      <c r="I510" s="304"/>
      <c r="J510" s="304"/>
    </row>
    <row r="511" spans="1:10" ht="16.5">
      <c r="A511" s="40"/>
      <c r="B511" s="40"/>
      <c r="C511" s="304"/>
      <c r="D511" s="40"/>
      <c r="E511" s="40"/>
      <c r="F511" s="40"/>
      <c r="G511" s="40"/>
      <c r="H511" s="40"/>
      <c r="I511" s="304"/>
      <c r="J511" s="304"/>
    </row>
    <row r="512" spans="1:10" ht="16.5">
      <c r="A512" s="40"/>
      <c r="B512" s="40"/>
      <c r="C512" s="304"/>
      <c r="D512" s="40"/>
      <c r="E512" s="40"/>
      <c r="F512" s="40"/>
      <c r="G512" s="40"/>
      <c r="H512" s="40"/>
      <c r="I512" s="304"/>
      <c r="J512" s="304"/>
    </row>
    <row r="513" spans="1:10" ht="16.5">
      <c r="A513" s="40"/>
      <c r="B513" s="40"/>
      <c r="C513" s="304"/>
      <c r="D513" s="40"/>
      <c r="E513" s="40"/>
      <c r="F513" s="40"/>
      <c r="G513" s="40"/>
      <c r="H513" s="40"/>
      <c r="I513" s="304"/>
      <c r="J513" s="304"/>
    </row>
    <row r="514" spans="1:10" ht="16.5">
      <c r="A514" s="40"/>
      <c r="B514" s="40"/>
      <c r="C514" s="304"/>
      <c r="D514" s="40"/>
      <c r="E514" s="40"/>
      <c r="F514" s="40"/>
      <c r="G514" s="40"/>
      <c r="H514" s="40"/>
      <c r="I514" s="304"/>
      <c r="J514" s="304"/>
    </row>
    <row r="515" spans="1:10" ht="16.5">
      <c r="A515" s="40"/>
      <c r="B515" s="40"/>
      <c r="C515" s="304"/>
      <c r="D515" s="40"/>
      <c r="E515" s="40"/>
      <c r="F515" s="40"/>
      <c r="G515" s="40"/>
      <c r="H515" s="40"/>
      <c r="I515" s="304"/>
      <c r="J515" s="304"/>
    </row>
    <row r="516" spans="1:10" ht="16.5">
      <c r="A516" s="40"/>
      <c r="B516" s="40"/>
      <c r="C516" s="304"/>
      <c r="D516" s="40"/>
      <c r="E516" s="40"/>
      <c r="F516" s="40"/>
      <c r="G516" s="40"/>
      <c r="H516" s="40"/>
      <c r="I516" s="304"/>
      <c r="J516" s="304"/>
    </row>
    <row r="517" spans="1:10" ht="16.5">
      <c r="A517" s="40"/>
      <c r="B517" s="40"/>
      <c r="C517" s="304"/>
      <c r="D517" s="40"/>
      <c r="E517" s="40"/>
      <c r="F517" s="40"/>
      <c r="G517" s="40"/>
      <c r="H517" s="40"/>
      <c r="I517" s="304"/>
      <c r="J517" s="304"/>
    </row>
    <row r="518" spans="1:10" ht="16.5">
      <c r="A518" s="40"/>
      <c r="B518" s="40"/>
      <c r="C518" s="304"/>
      <c r="D518" s="40"/>
      <c r="E518" s="40"/>
      <c r="F518" s="40"/>
      <c r="G518" s="40"/>
      <c r="H518" s="40"/>
      <c r="I518" s="304"/>
      <c r="J518" s="304"/>
    </row>
    <row r="519" spans="1:10" ht="16.5">
      <c r="A519" s="40"/>
      <c r="B519" s="40"/>
      <c r="C519" s="304"/>
      <c r="D519" s="40"/>
      <c r="E519" s="40"/>
      <c r="F519" s="40"/>
      <c r="G519" s="40"/>
      <c r="H519" s="40"/>
      <c r="I519" s="304"/>
      <c r="J519" s="304"/>
    </row>
    <row r="520" spans="1:10" ht="16.5">
      <c r="A520" s="40"/>
      <c r="B520" s="40"/>
      <c r="C520" s="304"/>
      <c r="D520" s="40"/>
      <c r="E520" s="40"/>
      <c r="F520" s="40"/>
      <c r="G520" s="40"/>
      <c r="H520" s="40"/>
      <c r="I520" s="304"/>
      <c r="J520" s="304"/>
    </row>
    <row r="521" spans="1:10" ht="16.5">
      <c r="A521" s="40"/>
      <c r="B521" s="40"/>
      <c r="C521" s="304"/>
      <c r="D521" s="40"/>
      <c r="E521" s="40"/>
      <c r="F521" s="40"/>
      <c r="G521" s="40"/>
      <c r="H521" s="40"/>
      <c r="I521" s="304"/>
      <c r="J521" s="304"/>
    </row>
    <row r="522" spans="1:10" ht="16.5">
      <c r="A522" s="40"/>
      <c r="B522" s="40"/>
      <c r="C522" s="304"/>
      <c r="D522" s="40"/>
      <c r="E522" s="40"/>
      <c r="F522" s="40"/>
      <c r="G522" s="40"/>
      <c r="H522" s="40"/>
      <c r="I522" s="304"/>
      <c r="J522" s="304"/>
    </row>
    <row r="523" spans="1:10" ht="16.5">
      <c r="A523" s="40"/>
      <c r="B523" s="40"/>
      <c r="C523" s="304"/>
      <c r="D523" s="40"/>
      <c r="E523" s="40"/>
      <c r="F523" s="40"/>
      <c r="G523" s="40"/>
      <c r="H523" s="40"/>
      <c r="I523" s="304"/>
      <c r="J523" s="304"/>
    </row>
    <row r="524" spans="1:10" ht="16.5">
      <c r="A524" s="40"/>
      <c r="B524" s="40"/>
      <c r="C524" s="304"/>
      <c r="D524" s="40"/>
      <c r="E524" s="40"/>
      <c r="F524" s="40"/>
      <c r="G524" s="40"/>
      <c r="H524" s="40"/>
      <c r="I524" s="304"/>
      <c r="J524" s="304"/>
    </row>
    <row r="525" spans="1:10" ht="16.5">
      <c r="A525" s="40"/>
      <c r="B525" s="40"/>
      <c r="C525" s="304"/>
      <c r="D525" s="40"/>
      <c r="E525" s="40"/>
      <c r="F525" s="40"/>
      <c r="G525" s="40"/>
      <c r="H525" s="40"/>
      <c r="I525" s="304"/>
      <c r="J525" s="304"/>
    </row>
    <row r="526" spans="1:10" ht="16.5">
      <c r="A526" s="40"/>
      <c r="B526" s="40"/>
      <c r="C526" s="304"/>
      <c r="D526" s="40"/>
      <c r="E526" s="40"/>
      <c r="F526" s="40"/>
      <c r="G526" s="40"/>
      <c r="H526" s="40"/>
      <c r="I526" s="304"/>
      <c r="J526" s="304"/>
    </row>
    <row r="527" spans="1:10" ht="16.5">
      <c r="A527" s="40"/>
      <c r="B527" s="40"/>
      <c r="C527" s="304"/>
      <c r="D527" s="40"/>
      <c r="E527" s="40"/>
      <c r="F527" s="40"/>
      <c r="G527" s="40"/>
      <c r="H527" s="40"/>
      <c r="I527" s="304"/>
      <c r="J527" s="304"/>
    </row>
    <row r="528" spans="1:10" ht="16.5">
      <c r="A528" s="40"/>
      <c r="B528" s="40"/>
      <c r="C528" s="304"/>
      <c r="D528" s="40"/>
      <c r="E528" s="40"/>
      <c r="F528" s="40"/>
      <c r="G528" s="40"/>
      <c r="H528" s="40"/>
      <c r="I528" s="304"/>
      <c r="J528" s="304"/>
    </row>
    <row r="529" spans="1:10" ht="16.5">
      <c r="A529" s="40"/>
      <c r="B529" s="40"/>
      <c r="C529" s="304"/>
      <c r="D529" s="40"/>
      <c r="E529" s="40"/>
      <c r="F529" s="40"/>
      <c r="G529" s="40"/>
      <c r="H529" s="40"/>
      <c r="I529" s="304"/>
      <c r="J529" s="304"/>
    </row>
    <row r="530" spans="1:10" ht="16.5">
      <c r="A530" s="40"/>
      <c r="B530" s="40"/>
      <c r="C530" s="304"/>
      <c r="D530" s="40"/>
      <c r="E530" s="40"/>
      <c r="F530" s="40"/>
      <c r="G530" s="40"/>
      <c r="H530" s="40"/>
      <c r="I530" s="304"/>
      <c r="J530" s="304"/>
    </row>
    <row r="531" spans="1:10" ht="16.5">
      <c r="A531" s="40"/>
      <c r="B531" s="40"/>
      <c r="C531" s="304"/>
      <c r="D531" s="40"/>
      <c r="E531" s="40"/>
      <c r="F531" s="40"/>
      <c r="G531" s="40"/>
      <c r="H531" s="40"/>
      <c r="I531" s="304"/>
      <c r="J531" s="304"/>
    </row>
    <row r="532" spans="1:10" ht="16.5">
      <c r="A532" s="40"/>
      <c r="B532" s="40"/>
      <c r="C532" s="304"/>
      <c r="D532" s="40"/>
      <c r="E532" s="40"/>
      <c r="F532" s="40"/>
      <c r="G532" s="40"/>
      <c r="H532" s="40"/>
      <c r="I532" s="304"/>
      <c r="J532" s="304"/>
    </row>
    <row r="533" spans="1:10" ht="16.5">
      <c r="A533" s="40"/>
      <c r="B533" s="40"/>
      <c r="C533" s="304"/>
      <c r="D533" s="40"/>
      <c r="E533" s="40"/>
      <c r="F533" s="40"/>
      <c r="G533" s="40"/>
      <c r="H533" s="40"/>
      <c r="I533" s="304"/>
      <c r="J533" s="304"/>
    </row>
    <row r="534" spans="1:10" ht="16.5">
      <c r="A534" s="40"/>
      <c r="B534" s="40"/>
      <c r="C534" s="304"/>
      <c r="D534" s="40"/>
      <c r="E534" s="40"/>
      <c r="F534" s="40"/>
      <c r="G534" s="40"/>
      <c r="H534" s="40"/>
      <c r="I534" s="304"/>
      <c r="J534" s="304"/>
    </row>
    <row r="535" spans="1:10" ht="16.5">
      <c r="A535" s="40"/>
      <c r="B535" s="40"/>
      <c r="C535" s="304"/>
      <c r="D535" s="40"/>
      <c r="E535" s="40"/>
      <c r="F535" s="40"/>
      <c r="G535" s="40"/>
      <c r="H535" s="40"/>
      <c r="I535" s="304"/>
      <c r="J535" s="304"/>
    </row>
    <row r="536" spans="1:10" ht="16.5">
      <c r="A536" s="40"/>
      <c r="B536" s="40"/>
      <c r="C536" s="304"/>
      <c r="D536" s="40"/>
      <c r="E536" s="40"/>
      <c r="F536" s="40"/>
      <c r="G536" s="40"/>
      <c r="H536" s="40"/>
      <c r="I536" s="304"/>
      <c r="J536" s="304"/>
    </row>
    <row r="537" spans="1:10" ht="16.5">
      <c r="A537" s="40"/>
      <c r="B537" s="40"/>
      <c r="C537" s="304"/>
      <c r="D537" s="40"/>
      <c r="E537" s="40"/>
      <c r="F537" s="40"/>
      <c r="G537" s="40"/>
      <c r="H537" s="40"/>
      <c r="I537" s="304"/>
      <c r="J537" s="304"/>
    </row>
    <row r="538" spans="1:10" ht="16.5">
      <c r="A538" s="40"/>
      <c r="B538" s="40"/>
      <c r="C538" s="304"/>
      <c r="D538" s="40"/>
      <c r="E538" s="40"/>
      <c r="F538" s="40"/>
      <c r="G538" s="40"/>
      <c r="H538" s="40"/>
      <c r="I538" s="304"/>
      <c r="J538" s="304"/>
    </row>
    <row r="539" spans="1:10" ht="16.5">
      <c r="A539" s="40"/>
      <c r="B539" s="40"/>
      <c r="C539" s="304"/>
      <c r="D539" s="40"/>
      <c r="E539" s="40"/>
      <c r="F539" s="40"/>
      <c r="G539" s="40"/>
      <c r="H539" s="40"/>
      <c r="I539" s="304"/>
      <c r="J539" s="304"/>
    </row>
    <row r="540" spans="1:10" ht="16.5">
      <c r="A540" s="40"/>
      <c r="B540" s="40"/>
      <c r="C540" s="304"/>
      <c r="D540" s="40"/>
      <c r="E540" s="40"/>
      <c r="F540" s="40"/>
      <c r="G540" s="40"/>
      <c r="H540" s="40"/>
      <c r="I540" s="304"/>
      <c r="J540" s="304"/>
    </row>
    <row r="541" spans="1:10" ht="16.5">
      <c r="A541" s="40"/>
      <c r="B541" s="40"/>
      <c r="C541" s="304"/>
      <c r="D541" s="40"/>
      <c r="E541" s="40"/>
      <c r="F541" s="40"/>
      <c r="G541" s="40"/>
      <c r="H541" s="40"/>
      <c r="I541" s="304"/>
      <c r="J541" s="304"/>
    </row>
    <row r="542" spans="1:10" ht="16.5">
      <c r="A542" s="40"/>
      <c r="B542" s="40"/>
      <c r="C542" s="304"/>
      <c r="D542" s="40"/>
      <c r="E542" s="40"/>
      <c r="F542" s="40"/>
      <c r="G542" s="40"/>
      <c r="H542" s="40"/>
      <c r="I542" s="304"/>
      <c r="J542" s="304"/>
    </row>
    <row r="543" spans="1:10" ht="16.5">
      <c r="A543" s="40"/>
      <c r="B543" s="40"/>
      <c r="C543" s="304"/>
      <c r="D543" s="40"/>
      <c r="E543" s="40"/>
      <c r="F543" s="40"/>
      <c r="G543" s="40"/>
      <c r="H543" s="40"/>
      <c r="I543" s="304"/>
      <c r="J543" s="304"/>
    </row>
    <row r="544" spans="1:10" ht="16.5">
      <c r="A544" s="40"/>
      <c r="B544" s="40"/>
      <c r="C544" s="304"/>
      <c r="D544" s="40"/>
      <c r="E544" s="40"/>
      <c r="F544" s="40"/>
      <c r="G544" s="40"/>
      <c r="H544" s="40"/>
      <c r="I544" s="304"/>
      <c r="J544" s="304"/>
    </row>
    <row r="545" spans="1:10" ht="16.5">
      <c r="A545" s="40"/>
      <c r="B545" s="40"/>
      <c r="C545" s="304"/>
      <c r="D545" s="40"/>
      <c r="E545" s="40"/>
      <c r="F545" s="40"/>
      <c r="G545" s="40"/>
      <c r="H545" s="40"/>
      <c r="I545" s="304"/>
      <c r="J545" s="304"/>
    </row>
    <row r="546" spans="1:10" ht="16.5">
      <c r="A546" s="40"/>
      <c r="B546" s="40"/>
      <c r="C546" s="304"/>
      <c r="D546" s="40"/>
      <c r="E546" s="40"/>
      <c r="F546" s="40"/>
      <c r="G546" s="40"/>
      <c r="H546" s="40"/>
      <c r="I546" s="304"/>
      <c r="J546" s="304"/>
    </row>
    <row r="547" spans="1:10" ht="16.5">
      <c r="A547" s="40"/>
      <c r="B547" s="40"/>
      <c r="C547" s="304"/>
      <c r="D547" s="40"/>
      <c r="E547" s="40"/>
      <c r="F547" s="40"/>
      <c r="G547" s="40"/>
      <c r="H547" s="40"/>
      <c r="I547" s="304"/>
      <c r="J547" s="304"/>
    </row>
    <row r="548" spans="1:10" ht="16.5">
      <c r="A548" s="40"/>
      <c r="B548" s="40"/>
      <c r="C548" s="304"/>
      <c r="D548" s="40"/>
      <c r="E548" s="40"/>
      <c r="F548" s="40"/>
      <c r="G548" s="40"/>
      <c r="H548" s="40"/>
      <c r="I548" s="304"/>
      <c r="J548" s="304"/>
    </row>
    <row r="549" spans="1:10" ht="16.5">
      <c r="A549" s="40"/>
      <c r="B549" s="40"/>
      <c r="C549" s="304"/>
      <c r="D549" s="40"/>
      <c r="E549" s="40"/>
      <c r="F549" s="40"/>
      <c r="G549" s="40"/>
      <c r="H549" s="40"/>
      <c r="I549" s="304"/>
      <c r="J549" s="304"/>
    </row>
    <row r="550" spans="1:10" ht="16.5">
      <c r="A550" s="40"/>
      <c r="B550" s="40"/>
      <c r="C550" s="304"/>
      <c r="D550" s="40"/>
      <c r="E550" s="40"/>
      <c r="F550" s="40"/>
      <c r="G550" s="40"/>
      <c r="H550" s="40"/>
      <c r="I550" s="304"/>
      <c r="J550" s="304"/>
    </row>
    <row r="551" spans="1:10" ht="16.5">
      <c r="A551" s="40"/>
      <c r="B551" s="40"/>
      <c r="C551" s="304"/>
      <c r="D551" s="40"/>
      <c r="E551" s="40"/>
      <c r="F551" s="40"/>
      <c r="G551" s="40"/>
      <c r="H551" s="40"/>
      <c r="I551" s="304"/>
      <c r="J551" s="304"/>
    </row>
    <row r="552" spans="1:10" ht="16.5">
      <c r="A552" s="40"/>
      <c r="B552" s="40"/>
      <c r="C552" s="304"/>
      <c r="D552" s="40"/>
      <c r="E552" s="40"/>
      <c r="F552" s="40"/>
      <c r="G552" s="40"/>
      <c r="H552" s="40"/>
      <c r="I552" s="304"/>
      <c r="J552" s="304"/>
    </row>
    <row r="553" spans="1:10" ht="16.5">
      <c r="A553" s="40"/>
      <c r="B553" s="40"/>
      <c r="C553" s="304"/>
      <c r="D553" s="40"/>
      <c r="E553" s="40"/>
      <c r="F553" s="40"/>
      <c r="G553" s="40"/>
      <c r="H553" s="40"/>
      <c r="I553" s="304"/>
      <c r="J553" s="304"/>
    </row>
    <row r="554" spans="1:10" ht="16.5">
      <c r="A554" s="40"/>
      <c r="B554" s="40"/>
      <c r="C554" s="304"/>
      <c r="D554" s="40"/>
      <c r="E554" s="40"/>
      <c r="F554" s="40"/>
      <c r="G554" s="40"/>
      <c r="H554" s="40"/>
      <c r="I554" s="304"/>
      <c r="J554" s="304"/>
    </row>
    <row r="555" spans="1:10" ht="16.5">
      <c r="A555" s="40"/>
      <c r="B555" s="40"/>
      <c r="C555" s="304"/>
      <c r="D555" s="40"/>
      <c r="E555" s="40"/>
      <c r="F555" s="40"/>
      <c r="G555" s="40"/>
      <c r="H555" s="40"/>
      <c r="I555" s="304"/>
      <c r="J555" s="304"/>
    </row>
    <row r="556" spans="1:10" ht="16.5">
      <c r="A556" s="40"/>
      <c r="B556" s="40"/>
      <c r="C556" s="304"/>
      <c r="D556" s="40"/>
      <c r="E556" s="40"/>
      <c r="F556" s="40"/>
      <c r="G556" s="40"/>
      <c r="H556" s="40"/>
      <c r="I556" s="304"/>
      <c r="J556" s="304"/>
    </row>
    <row r="557" spans="1:10" ht="16.5">
      <c r="A557" s="40"/>
      <c r="B557" s="40"/>
      <c r="C557" s="304"/>
      <c r="D557" s="40"/>
      <c r="E557" s="40"/>
      <c r="F557" s="40"/>
      <c r="G557" s="40"/>
      <c r="H557" s="40"/>
      <c r="I557" s="304"/>
      <c r="J557" s="304"/>
    </row>
    <row r="558" spans="1:10" ht="16.5">
      <c r="A558" s="40"/>
      <c r="B558" s="40"/>
      <c r="C558" s="304"/>
      <c r="D558" s="40"/>
      <c r="E558" s="40"/>
      <c r="F558" s="40"/>
      <c r="G558" s="40"/>
      <c r="H558" s="40"/>
      <c r="I558" s="304"/>
      <c r="J558" s="304"/>
    </row>
    <row r="559" spans="1:10" ht="16.5">
      <c r="A559" s="40"/>
      <c r="B559" s="40"/>
      <c r="C559" s="304"/>
      <c r="D559" s="40"/>
      <c r="E559" s="40"/>
      <c r="F559" s="40"/>
      <c r="G559" s="40"/>
      <c r="H559" s="40"/>
      <c r="I559" s="304"/>
      <c r="J559" s="304"/>
    </row>
    <row r="560" spans="1:10" ht="16.5">
      <c r="A560" s="40"/>
      <c r="B560" s="40"/>
      <c r="C560" s="304"/>
      <c r="D560" s="40"/>
      <c r="E560" s="40"/>
      <c r="F560" s="40"/>
      <c r="G560" s="40"/>
      <c r="H560" s="40"/>
      <c r="I560" s="304"/>
      <c r="J560" s="304"/>
    </row>
    <row r="561" spans="1:10" ht="16.5">
      <c r="A561" s="40"/>
      <c r="B561" s="40"/>
      <c r="C561" s="304"/>
      <c r="D561" s="40"/>
      <c r="E561" s="40"/>
      <c r="F561" s="40"/>
      <c r="G561" s="40"/>
      <c r="H561" s="40"/>
      <c r="I561" s="304"/>
      <c r="J561" s="304"/>
    </row>
    <row r="562" spans="1:10" ht="16.5">
      <c r="A562" s="40"/>
      <c r="B562" s="40"/>
      <c r="C562" s="304"/>
      <c r="D562" s="40"/>
      <c r="E562" s="40"/>
      <c r="F562" s="40"/>
      <c r="G562" s="40"/>
      <c r="H562" s="40"/>
      <c r="I562" s="304"/>
      <c r="J562" s="304"/>
    </row>
    <row r="563" spans="1:10" ht="16.5">
      <c r="A563" s="40"/>
      <c r="B563" s="40"/>
      <c r="C563" s="304"/>
      <c r="D563" s="40"/>
      <c r="E563" s="40"/>
      <c r="F563" s="40"/>
      <c r="G563" s="40"/>
      <c r="H563" s="40"/>
      <c r="I563" s="304"/>
      <c r="J563" s="304"/>
    </row>
    <row r="564" spans="1:10" ht="16.5">
      <c r="A564" s="40"/>
      <c r="B564" s="40"/>
      <c r="C564" s="304"/>
      <c r="D564" s="40"/>
      <c r="E564" s="40"/>
      <c r="F564" s="40"/>
      <c r="G564" s="40"/>
      <c r="H564" s="40"/>
      <c r="I564" s="304"/>
      <c r="J564" s="304"/>
    </row>
    <row r="565" spans="1:10" ht="16.5">
      <c r="A565" s="40"/>
      <c r="B565" s="40"/>
      <c r="C565" s="304"/>
      <c r="D565" s="40"/>
      <c r="E565" s="40"/>
      <c r="F565" s="40"/>
      <c r="G565" s="40"/>
      <c r="H565" s="40"/>
      <c r="I565" s="304"/>
      <c r="J565" s="304"/>
    </row>
    <row r="566" spans="1:10" ht="16.5">
      <c r="A566" s="40"/>
      <c r="B566" s="40"/>
      <c r="C566" s="304"/>
      <c r="D566" s="40"/>
      <c r="E566" s="40"/>
      <c r="F566" s="40"/>
      <c r="G566" s="40"/>
      <c r="H566" s="40"/>
      <c r="I566" s="304"/>
      <c r="J566" s="304"/>
    </row>
    <row r="567" spans="1:10" ht="16.5">
      <c r="A567" s="40"/>
      <c r="B567" s="40"/>
      <c r="C567" s="304"/>
      <c r="D567" s="40"/>
      <c r="E567" s="40"/>
      <c r="F567" s="40"/>
      <c r="G567" s="40"/>
      <c r="H567" s="40"/>
      <c r="I567" s="304"/>
      <c r="J567" s="304"/>
    </row>
    <row r="568" spans="1:10" ht="16.5">
      <c r="A568" s="40"/>
      <c r="B568" s="40"/>
      <c r="C568" s="304"/>
      <c r="D568" s="40"/>
      <c r="E568" s="40"/>
      <c r="F568" s="40"/>
      <c r="G568" s="40"/>
      <c r="H568" s="40"/>
      <c r="I568" s="304"/>
      <c r="J568" s="304"/>
    </row>
    <row r="569" spans="1:10" ht="16.5">
      <c r="A569" s="40"/>
      <c r="B569" s="40"/>
      <c r="C569" s="304"/>
      <c r="D569" s="40"/>
      <c r="E569" s="40"/>
      <c r="F569" s="40"/>
      <c r="G569" s="40"/>
      <c r="H569" s="40"/>
      <c r="I569" s="304"/>
      <c r="J569" s="304"/>
    </row>
    <row r="570" spans="1:10" ht="16.5">
      <c r="A570" s="40"/>
      <c r="B570" s="40"/>
      <c r="C570" s="304"/>
      <c r="D570" s="40"/>
      <c r="E570" s="40"/>
      <c r="F570" s="40"/>
      <c r="G570" s="40"/>
      <c r="H570" s="40"/>
      <c r="I570" s="304"/>
      <c r="J570" s="304"/>
    </row>
    <row r="571" spans="1:10" ht="16.5">
      <c r="A571" s="40"/>
      <c r="B571" s="40"/>
      <c r="C571" s="304"/>
      <c r="D571" s="40"/>
      <c r="E571" s="40"/>
      <c r="F571" s="40"/>
      <c r="G571" s="40"/>
      <c r="H571" s="40"/>
      <c r="I571" s="304"/>
      <c r="J571" s="304"/>
    </row>
    <row r="572" spans="1:10" ht="16.5">
      <c r="A572" s="40"/>
      <c r="B572" s="40"/>
      <c r="C572" s="304"/>
      <c r="D572" s="40"/>
      <c r="E572" s="40"/>
      <c r="F572" s="40"/>
      <c r="G572" s="40"/>
      <c r="H572" s="40"/>
      <c r="I572" s="304"/>
      <c r="J572" s="304"/>
    </row>
    <row r="573" spans="1:10" ht="16.5">
      <c r="A573" s="40"/>
      <c r="B573" s="40"/>
      <c r="C573" s="304"/>
      <c r="D573" s="40"/>
      <c r="E573" s="40"/>
      <c r="F573" s="40"/>
      <c r="G573" s="40"/>
      <c r="H573" s="40"/>
      <c r="I573" s="304"/>
      <c r="J573" s="304"/>
    </row>
    <row r="574" spans="1:10" ht="16.5">
      <c r="A574" s="40"/>
      <c r="B574" s="40"/>
      <c r="C574" s="304"/>
      <c r="D574" s="40"/>
      <c r="E574" s="40"/>
      <c r="F574" s="40"/>
      <c r="G574" s="40"/>
      <c r="H574" s="40"/>
      <c r="I574" s="304"/>
      <c r="J574" s="304"/>
    </row>
    <row r="575" spans="1:10" ht="16.5">
      <c r="A575" s="40"/>
      <c r="B575" s="40"/>
      <c r="C575" s="304"/>
      <c r="D575" s="40"/>
      <c r="E575" s="40"/>
      <c r="F575" s="40"/>
      <c r="G575" s="40"/>
      <c r="H575" s="40"/>
      <c r="I575" s="304"/>
      <c r="J575" s="304"/>
    </row>
    <row r="576" spans="1:10" ht="16.5">
      <c r="A576" s="40"/>
      <c r="B576" s="40"/>
      <c r="C576" s="304"/>
      <c r="D576" s="40"/>
      <c r="E576" s="40"/>
      <c r="F576" s="40"/>
      <c r="G576" s="40"/>
      <c r="H576" s="40"/>
      <c r="I576" s="304"/>
      <c r="J576" s="304"/>
    </row>
    <row r="577" spans="1:10" ht="16.5">
      <c r="A577" s="40"/>
      <c r="B577" s="40"/>
      <c r="C577" s="304"/>
      <c r="D577" s="40"/>
      <c r="E577" s="40"/>
      <c r="F577" s="40"/>
      <c r="G577" s="40"/>
      <c r="H577" s="40"/>
      <c r="I577" s="304"/>
      <c r="J577" s="304"/>
    </row>
    <row r="578" spans="1:10" ht="16.5">
      <c r="A578" s="40"/>
      <c r="B578" s="40"/>
      <c r="C578" s="304"/>
      <c r="D578" s="40"/>
      <c r="E578" s="40"/>
      <c r="F578" s="40"/>
      <c r="G578" s="40"/>
      <c r="H578" s="40"/>
      <c r="I578" s="304"/>
      <c r="J578" s="304"/>
    </row>
    <row r="579" spans="1:10" ht="16.5">
      <c r="A579" s="40"/>
      <c r="B579" s="40"/>
      <c r="C579" s="304"/>
      <c r="D579" s="40"/>
      <c r="E579" s="40"/>
      <c r="F579" s="40"/>
      <c r="G579" s="40"/>
      <c r="H579" s="40"/>
      <c r="I579" s="304"/>
      <c r="J579" s="304"/>
    </row>
    <row r="580" spans="1:10" ht="16.5">
      <c r="A580" s="40"/>
      <c r="B580" s="40"/>
      <c r="C580" s="304"/>
      <c r="D580" s="40"/>
      <c r="E580" s="40"/>
      <c r="F580" s="40"/>
      <c r="G580" s="40"/>
      <c r="H580" s="40"/>
      <c r="I580" s="304"/>
      <c r="J580" s="304"/>
    </row>
    <row r="581" spans="1:10" ht="16.5">
      <c r="A581" s="40"/>
      <c r="B581" s="40"/>
      <c r="C581" s="304"/>
      <c r="D581" s="40"/>
      <c r="E581" s="40"/>
      <c r="F581" s="40"/>
      <c r="G581" s="40"/>
      <c r="H581" s="40"/>
      <c r="I581" s="304"/>
      <c r="J581" s="304"/>
    </row>
    <row r="582" spans="1:10" ht="16.5">
      <c r="A582" s="40"/>
      <c r="B582" s="40"/>
      <c r="C582" s="304"/>
      <c r="D582" s="40"/>
      <c r="E582" s="40"/>
      <c r="F582" s="40"/>
      <c r="G582" s="40"/>
      <c r="H582" s="40"/>
      <c r="I582" s="304"/>
      <c r="J582" s="304"/>
    </row>
    <row r="583" spans="1:10" ht="16.5">
      <c r="A583" s="40"/>
      <c r="B583" s="40"/>
      <c r="C583" s="304"/>
      <c r="D583" s="40"/>
      <c r="E583" s="40"/>
      <c r="F583" s="40"/>
      <c r="G583" s="40"/>
      <c r="H583" s="40"/>
      <c r="I583" s="304"/>
      <c r="J583" s="304"/>
    </row>
    <row r="584" spans="1:10" ht="16.5">
      <c r="A584" s="40"/>
      <c r="B584" s="40"/>
      <c r="C584" s="304"/>
      <c r="D584" s="40"/>
      <c r="E584" s="40"/>
      <c r="F584" s="40"/>
      <c r="G584" s="40"/>
      <c r="H584" s="40"/>
      <c r="I584" s="304"/>
      <c r="J584" s="304"/>
    </row>
    <row r="585" spans="1:10" ht="16.5">
      <c r="A585" s="40"/>
      <c r="B585" s="40"/>
      <c r="C585" s="304"/>
      <c r="D585" s="40"/>
      <c r="E585" s="40"/>
      <c r="F585" s="40"/>
      <c r="G585" s="40"/>
      <c r="H585" s="40"/>
      <c r="I585" s="304"/>
      <c r="J585" s="304"/>
    </row>
    <row r="586" spans="1:10" ht="16.5">
      <c r="A586" s="40"/>
      <c r="B586" s="40"/>
      <c r="C586" s="304"/>
      <c r="D586" s="40"/>
      <c r="E586" s="40"/>
      <c r="F586" s="40"/>
      <c r="G586" s="40"/>
      <c r="H586" s="40"/>
      <c r="I586" s="304"/>
      <c r="J586" s="304"/>
    </row>
    <row r="587" spans="1:10" ht="16.5">
      <c r="A587" s="40"/>
      <c r="B587" s="40"/>
      <c r="C587" s="304"/>
      <c r="D587" s="40"/>
      <c r="E587" s="40"/>
      <c r="F587" s="40"/>
      <c r="G587" s="40"/>
      <c r="H587" s="40"/>
      <c r="I587" s="304"/>
      <c r="J587" s="304"/>
    </row>
    <row r="588" spans="1:10" ht="16.5">
      <c r="A588" s="40"/>
      <c r="B588" s="40"/>
      <c r="C588" s="304"/>
      <c r="D588" s="40"/>
      <c r="E588" s="40"/>
      <c r="F588" s="40"/>
      <c r="G588" s="40"/>
      <c r="H588" s="40"/>
      <c r="I588" s="304"/>
      <c r="J588" s="304"/>
    </row>
    <row r="589" spans="1:10" ht="16.5">
      <c r="A589" s="40"/>
      <c r="B589" s="40"/>
      <c r="C589" s="304"/>
      <c r="D589" s="40"/>
      <c r="E589" s="40"/>
      <c r="F589" s="40"/>
      <c r="G589" s="40"/>
      <c r="H589" s="40"/>
      <c r="I589" s="304"/>
      <c r="J589" s="304"/>
    </row>
    <row r="590" spans="1:10" ht="16.5">
      <c r="A590" s="40"/>
      <c r="B590" s="40"/>
      <c r="C590" s="304"/>
      <c r="D590" s="40"/>
      <c r="E590" s="40"/>
      <c r="F590" s="40"/>
      <c r="G590" s="40"/>
      <c r="H590" s="40"/>
      <c r="I590" s="304"/>
      <c r="J590" s="304"/>
    </row>
    <row r="591" spans="1:10" ht="16.5">
      <c r="A591" s="40"/>
      <c r="B591" s="40"/>
      <c r="C591" s="304"/>
      <c r="D591" s="40"/>
      <c r="E591" s="40"/>
      <c r="F591" s="40"/>
      <c r="G591" s="40"/>
      <c r="H591" s="40"/>
      <c r="I591" s="304"/>
      <c r="J591" s="304"/>
    </row>
    <row r="592" spans="1:10" ht="16.5">
      <c r="A592" s="40"/>
      <c r="B592" s="40"/>
      <c r="C592" s="304"/>
      <c r="D592" s="40"/>
      <c r="E592" s="40"/>
      <c r="F592" s="40"/>
      <c r="G592" s="40"/>
      <c r="H592" s="40"/>
      <c r="I592" s="304"/>
      <c r="J592" s="304"/>
    </row>
    <row r="593" spans="1:10" ht="16.5">
      <c r="A593" s="40"/>
      <c r="B593" s="40"/>
      <c r="C593" s="304"/>
      <c r="D593" s="40"/>
      <c r="E593" s="40"/>
      <c r="F593" s="40"/>
      <c r="G593" s="40"/>
      <c r="H593" s="40"/>
      <c r="I593" s="304"/>
      <c r="J593" s="304"/>
    </row>
    <row r="594" spans="1:10" ht="16.5">
      <c r="A594" s="40"/>
      <c r="B594" s="40"/>
      <c r="C594" s="304"/>
      <c r="D594" s="40"/>
      <c r="E594" s="40"/>
      <c r="F594" s="40"/>
      <c r="G594" s="40"/>
      <c r="H594" s="40"/>
      <c r="I594" s="304"/>
      <c r="J594" s="304"/>
    </row>
    <row r="595" spans="1:10" ht="16.5">
      <c r="A595" s="40"/>
      <c r="B595" s="40"/>
      <c r="C595" s="304"/>
      <c r="D595" s="40"/>
      <c r="E595" s="40"/>
      <c r="F595" s="40"/>
      <c r="G595" s="40"/>
      <c r="H595" s="40"/>
      <c r="I595" s="304"/>
      <c r="J595" s="304"/>
    </row>
    <row r="596" spans="1:10" ht="16.5">
      <c r="A596" s="40"/>
      <c r="B596" s="40"/>
      <c r="C596" s="304"/>
      <c r="D596" s="40"/>
      <c r="E596" s="40"/>
      <c r="F596" s="40"/>
      <c r="G596" s="40"/>
      <c r="H596" s="40"/>
      <c r="I596" s="304"/>
      <c r="J596" s="304"/>
    </row>
    <row r="597" spans="1:10" ht="16.5">
      <c r="A597" s="40"/>
      <c r="B597" s="40"/>
      <c r="C597" s="304"/>
      <c r="D597" s="40"/>
      <c r="E597" s="40"/>
      <c r="F597" s="40"/>
      <c r="G597" s="40"/>
      <c r="H597" s="40"/>
      <c r="I597" s="304"/>
      <c r="J597" s="304"/>
    </row>
    <row r="598" spans="1:10" ht="16.5">
      <c r="A598" s="40"/>
      <c r="B598" s="40"/>
      <c r="C598" s="304"/>
      <c r="D598" s="40"/>
      <c r="E598" s="40"/>
      <c r="F598" s="40"/>
      <c r="G598" s="40"/>
      <c r="H598" s="40"/>
      <c r="I598" s="304"/>
      <c r="J598" s="304"/>
    </row>
    <row r="599" spans="1:10" ht="16.5">
      <c r="A599" s="40"/>
      <c r="B599" s="40"/>
      <c r="C599" s="304"/>
      <c r="D599" s="40"/>
      <c r="E599" s="40"/>
      <c r="F599" s="40"/>
      <c r="G599" s="40"/>
      <c r="H599" s="40"/>
      <c r="I599" s="304"/>
      <c r="J599" s="304"/>
    </row>
    <row r="600" spans="1:10" ht="16.5">
      <c r="A600" s="40"/>
      <c r="B600" s="40"/>
      <c r="C600" s="304"/>
      <c r="D600" s="40"/>
      <c r="E600" s="40"/>
      <c r="F600" s="40"/>
      <c r="G600" s="40"/>
      <c r="H600" s="40"/>
      <c r="I600" s="304"/>
      <c r="J600" s="304"/>
    </row>
    <row r="601" spans="1:10" ht="16.5">
      <c r="A601" s="40"/>
      <c r="B601" s="40"/>
      <c r="C601" s="304"/>
      <c r="D601" s="40"/>
      <c r="E601" s="40"/>
      <c r="F601" s="40"/>
      <c r="G601" s="40"/>
      <c r="H601" s="40"/>
      <c r="I601" s="304"/>
      <c r="J601" s="304"/>
    </row>
    <row r="602" spans="1:10" ht="16.5">
      <c r="A602" s="40"/>
      <c r="B602" s="40"/>
      <c r="C602" s="304"/>
      <c r="D602" s="40"/>
      <c r="E602" s="40"/>
      <c r="F602" s="40"/>
      <c r="G602" s="40"/>
      <c r="H602" s="40"/>
      <c r="I602" s="304"/>
      <c r="J602" s="304"/>
    </row>
    <row r="603" spans="1:10" ht="16.5">
      <c r="A603" s="40"/>
      <c r="B603" s="40"/>
      <c r="C603" s="304"/>
      <c r="D603" s="40"/>
      <c r="E603" s="40"/>
      <c r="F603" s="40"/>
      <c r="G603" s="40"/>
      <c r="H603" s="40"/>
      <c r="I603" s="304"/>
      <c r="J603" s="304"/>
    </row>
    <row r="604" spans="1:10" ht="16.5">
      <c r="A604" s="40"/>
      <c r="B604" s="40"/>
      <c r="C604" s="304"/>
      <c r="D604" s="40"/>
      <c r="E604" s="40"/>
      <c r="F604" s="40"/>
      <c r="G604" s="40"/>
      <c r="H604" s="40"/>
      <c r="I604" s="304"/>
      <c r="J604" s="304"/>
    </row>
    <row r="605" spans="1:10" ht="16.5">
      <c r="A605" s="40"/>
      <c r="B605" s="40"/>
      <c r="C605" s="304"/>
      <c r="D605" s="40"/>
      <c r="E605" s="40"/>
      <c r="F605" s="40"/>
      <c r="G605" s="40"/>
      <c r="H605" s="40"/>
      <c r="I605" s="304"/>
      <c r="J605" s="304"/>
    </row>
    <row r="606" spans="1:10" ht="16.5">
      <c r="A606" s="40"/>
      <c r="B606" s="40"/>
      <c r="C606" s="304"/>
      <c r="D606" s="40"/>
      <c r="E606" s="40"/>
      <c r="F606" s="40"/>
      <c r="G606" s="40"/>
      <c r="H606" s="40"/>
      <c r="I606" s="304"/>
      <c r="J606" s="304"/>
    </row>
    <row r="607" spans="1:10" ht="16.5">
      <c r="A607" s="40"/>
      <c r="B607" s="40"/>
      <c r="C607" s="304"/>
      <c r="D607" s="40"/>
      <c r="E607" s="40"/>
      <c r="F607" s="40"/>
      <c r="G607" s="40"/>
      <c r="H607" s="40"/>
      <c r="I607" s="304"/>
      <c r="J607" s="304"/>
    </row>
    <row r="608" spans="1:10" ht="16.5">
      <c r="A608" s="40"/>
      <c r="B608" s="40"/>
      <c r="C608" s="304"/>
      <c r="D608" s="40"/>
      <c r="E608" s="40"/>
      <c r="F608" s="40"/>
      <c r="G608" s="40"/>
      <c r="H608" s="40"/>
      <c r="I608" s="304"/>
      <c r="J608" s="304"/>
    </row>
    <row r="609" spans="1:10" ht="16.5">
      <c r="A609" s="40"/>
      <c r="B609" s="40"/>
      <c r="C609" s="304"/>
      <c r="D609" s="40"/>
      <c r="E609" s="40"/>
      <c r="F609" s="40"/>
      <c r="G609" s="40"/>
      <c r="H609" s="40"/>
      <c r="I609" s="304"/>
      <c r="J609" s="304"/>
    </row>
    <row r="610" spans="1:10" ht="16.5">
      <c r="A610" s="40"/>
      <c r="B610" s="40"/>
      <c r="C610" s="304"/>
      <c r="D610" s="40"/>
      <c r="E610" s="40"/>
      <c r="F610" s="40"/>
      <c r="G610" s="40"/>
      <c r="H610" s="40"/>
      <c r="I610" s="304"/>
      <c r="J610" s="304"/>
    </row>
    <row r="611" spans="1:10" ht="16.5">
      <c r="A611" s="40"/>
      <c r="B611" s="40"/>
      <c r="C611" s="304"/>
      <c r="D611" s="40"/>
      <c r="E611" s="40"/>
      <c r="F611" s="40"/>
      <c r="G611" s="40"/>
      <c r="H611" s="40"/>
      <c r="I611" s="304"/>
      <c r="J611" s="304"/>
    </row>
    <row r="612" spans="1:10" ht="16.5">
      <c r="A612" s="40"/>
      <c r="B612" s="40"/>
      <c r="C612" s="304"/>
      <c r="D612" s="40"/>
      <c r="E612" s="40"/>
      <c r="F612" s="40"/>
      <c r="G612" s="40"/>
      <c r="H612" s="40"/>
      <c r="I612" s="304"/>
      <c r="J612" s="304"/>
    </row>
    <row r="613" spans="1:10" ht="16.5">
      <c r="A613" s="40"/>
      <c r="B613" s="40"/>
      <c r="C613" s="304"/>
      <c r="D613" s="40"/>
      <c r="E613" s="40"/>
      <c r="F613" s="40"/>
      <c r="G613" s="40"/>
      <c r="H613" s="40"/>
      <c r="I613" s="304"/>
      <c r="J613" s="304"/>
    </row>
    <row r="614" spans="1:10" ht="16.5">
      <c r="A614" s="40"/>
      <c r="B614" s="40"/>
      <c r="C614" s="304"/>
      <c r="D614" s="40"/>
      <c r="E614" s="40"/>
      <c r="F614" s="40"/>
      <c r="G614" s="40"/>
      <c r="H614" s="40"/>
      <c r="I614" s="304"/>
      <c r="J614" s="304"/>
    </row>
    <row r="615" spans="1:10" ht="16.5">
      <c r="A615" s="40"/>
      <c r="B615" s="40"/>
      <c r="C615" s="304"/>
      <c r="D615" s="40"/>
      <c r="E615" s="40"/>
      <c r="F615" s="40"/>
      <c r="G615" s="40"/>
      <c r="H615" s="40"/>
      <c r="I615" s="304"/>
      <c r="J615" s="304"/>
    </row>
    <row r="616" spans="1:10" ht="16.5">
      <c r="A616" s="40"/>
      <c r="B616" s="40"/>
      <c r="C616" s="304"/>
      <c r="D616" s="40"/>
      <c r="E616" s="40"/>
      <c r="F616" s="40"/>
      <c r="G616" s="40"/>
      <c r="H616" s="40"/>
      <c r="I616" s="304"/>
      <c r="J616" s="304"/>
    </row>
    <row r="617" spans="1:10" ht="16.5">
      <c r="A617" s="40"/>
      <c r="B617" s="40"/>
      <c r="C617" s="304"/>
      <c r="D617" s="40"/>
      <c r="E617" s="40"/>
      <c r="F617" s="40"/>
      <c r="G617" s="40"/>
      <c r="H617" s="40"/>
      <c r="I617" s="304"/>
      <c r="J617" s="304"/>
    </row>
    <row r="618" spans="1:10" ht="16.5">
      <c r="A618" s="40"/>
      <c r="B618" s="40"/>
      <c r="C618" s="304"/>
      <c r="D618" s="40"/>
      <c r="E618" s="40"/>
      <c r="F618" s="40"/>
      <c r="G618" s="40"/>
      <c r="H618" s="40"/>
      <c r="I618" s="304"/>
      <c r="J618" s="304"/>
    </row>
    <row r="619" spans="1:10" ht="16.5">
      <c r="A619" s="40"/>
      <c r="B619" s="40"/>
      <c r="C619" s="304"/>
      <c r="D619" s="40"/>
      <c r="E619" s="40"/>
      <c r="F619" s="40"/>
      <c r="G619" s="40"/>
      <c r="H619" s="40"/>
      <c r="I619" s="304"/>
      <c r="J619" s="304"/>
    </row>
    <row r="620" spans="1:10" ht="16.5">
      <c r="A620" s="40"/>
      <c r="B620" s="40"/>
      <c r="C620" s="304"/>
      <c r="D620" s="40"/>
      <c r="E620" s="40"/>
      <c r="F620" s="40"/>
      <c r="G620" s="40"/>
      <c r="H620" s="40"/>
      <c r="I620" s="304"/>
      <c r="J620" s="304"/>
    </row>
    <row r="621" spans="1:10" ht="16.5">
      <c r="A621" s="40"/>
      <c r="B621" s="40"/>
      <c r="C621" s="304"/>
      <c r="D621" s="40"/>
      <c r="E621" s="40"/>
      <c r="F621" s="40"/>
      <c r="G621" s="40"/>
      <c r="H621" s="40"/>
      <c r="I621" s="304"/>
      <c r="J621" s="304"/>
    </row>
    <row r="622" spans="1:10" ht="16.5">
      <c r="A622" s="40"/>
      <c r="B622" s="40"/>
      <c r="C622" s="304"/>
      <c r="D622" s="40"/>
      <c r="E622" s="40"/>
      <c r="F622" s="40"/>
      <c r="G622" s="40"/>
      <c r="H622" s="40"/>
      <c r="I622" s="304"/>
      <c r="J622" s="304"/>
    </row>
    <row r="623" spans="1:10" ht="16.5">
      <c r="A623" s="40"/>
      <c r="B623" s="40"/>
      <c r="C623" s="304"/>
      <c r="D623" s="40"/>
      <c r="E623" s="40"/>
      <c r="F623" s="40"/>
      <c r="G623" s="40"/>
      <c r="H623" s="40"/>
      <c r="I623" s="304"/>
      <c r="J623" s="304"/>
    </row>
    <row r="624" spans="1:10" ht="16.5">
      <c r="A624" s="40"/>
      <c r="B624" s="40"/>
      <c r="C624" s="304"/>
      <c r="D624" s="40"/>
      <c r="E624" s="40"/>
      <c r="F624" s="40"/>
      <c r="G624" s="40"/>
      <c r="H624" s="40"/>
      <c r="I624" s="304"/>
      <c r="J624" s="304"/>
    </row>
    <row r="625" spans="1:10" ht="16.5">
      <c r="A625" s="40"/>
      <c r="B625" s="40"/>
      <c r="C625" s="304"/>
      <c r="D625" s="40"/>
      <c r="E625" s="40"/>
      <c r="F625" s="40"/>
      <c r="G625" s="40"/>
      <c r="H625" s="40"/>
      <c r="I625" s="304"/>
      <c r="J625" s="304"/>
    </row>
    <row r="626" spans="1:10" ht="16.5">
      <c r="A626" s="40"/>
      <c r="B626" s="40"/>
      <c r="C626" s="304"/>
      <c r="D626" s="40"/>
      <c r="E626" s="40"/>
      <c r="F626" s="40"/>
      <c r="G626" s="40"/>
      <c r="H626" s="40"/>
      <c r="I626" s="304"/>
      <c r="J626" s="304"/>
    </row>
    <row r="627" spans="1:10" ht="16.5">
      <c r="A627" s="40"/>
      <c r="B627" s="40"/>
      <c r="C627" s="304"/>
      <c r="D627" s="40"/>
      <c r="E627" s="40"/>
      <c r="F627" s="40"/>
      <c r="G627" s="40"/>
      <c r="H627" s="40"/>
      <c r="I627" s="304"/>
      <c r="J627" s="304"/>
    </row>
    <row r="628" spans="1:10" ht="16.5">
      <c r="A628" s="40"/>
      <c r="B628" s="40"/>
      <c r="C628" s="304"/>
      <c r="D628" s="40"/>
      <c r="E628" s="40"/>
      <c r="F628" s="40"/>
      <c r="G628" s="40"/>
      <c r="H628" s="40"/>
      <c r="I628" s="304"/>
      <c r="J628" s="304"/>
    </row>
    <row r="629" spans="1:10" ht="16.5">
      <c r="A629" s="40"/>
      <c r="B629" s="40"/>
      <c r="C629" s="304"/>
      <c r="D629" s="40"/>
      <c r="E629" s="40"/>
      <c r="F629" s="40"/>
      <c r="G629" s="40"/>
      <c r="H629" s="40"/>
      <c r="I629" s="304"/>
      <c r="J629" s="304"/>
    </row>
    <row r="630" spans="1:10" ht="16.5">
      <c r="A630" s="40"/>
      <c r="B630" s="40"/>
      <c r="C630" s="304"/>
      <c r="D630" s="40"/>
      <c r="E630" s="40"/>
      <c r="F630" s="40"/>
      <c r="G630" s="40"/>
      <c r="H630" s="40"/>
      <c r="I630" s="304"/>
      <c r="J630" s="304"/>
    </row>
    <row r="631" spans="1:10" ht="16.5">
      <c r="A631" s="40"/>
      <c r="B631" s="40"/>
      <c r="C631" s="304"/>
      <c r="D631" s="40"/>
      <c r="E631" s="40"/>
      <c r="F631" s="40"/>
      <c r="G631" s="40"/>
      <c r="H631" s="40"/>
      <c r="I631" s="304"/>
      <c r="J631" s="304"/>
    </row>
    <row r="632" spans="1:10" ht="16.5">
      <c r="A632" s="40"/>
      <c r="B632" s="40"/>
      <c r="C632" s="304"/>
      <c r="D632" s="40"/>
      <c r="E632" s="40"/>
      <c r="F632" s="40"/>
      <c r="G632" s="40"/>
      <c r="H632" s="40"/>
      <c r="I632" s="304"/>
      <c r="J632" s="304"/>
    </row>
    <row r="633" spans="1:10" ht="16.5"/>
    <row r="634" spans="1:10" ht="16.5"/>
    <row r="635" spans="1:10" ht="16.5"/>
  </sheetData>
  <mergeCells count="22">
    <mergeCell ref="J226:J268"/>
    <mergeCell ref="J279:J281"/>
    <mergeCell ref="J284:J286"/>
    <mergeCell ref="B288:J288"/>
    <mergeCell ref="A292:G292"/>
    <mergeCell ref="H292:J292"/>
    <mergeCell ref="E5:H5"/>
    <mergeCell ref="I5:I7"/>
    <mergeCell ref="A1:B1"/>
    <mergeCell ref="J5:J7"/>
    <mergeCell ref="E6:F6"/>
    <mergeCell ref="G6:H6"/>
    <mergeCell ref="L224:P224"/>
    <mergeCell ref="I226:I268"/>
    <mergeCell ref="I272:I276"/>
    <mergeCell ref="H1:J1"/>
    <mergeCell ref="A2:J2"/>
    <mergeCell ref="A3:J3"/>
    <mergeCell ref="A5:A7"/>
    <mergeCell ref="B5:B7"/>
    <mergeCell ref="C5:C7"/>
    <mergeCell ref="D5:D7"/>
  </mergeCells>
  <printOptions horizontalCentered="1"/>
  <pageMargins left="0.62992125984251968" right="0.23622047244094491" top="0.59055118110236227" bottom="0.78740157480314965" header="0.19685039370078741" footer="0.31496062992125984"/>
  <pageSetup paperSize="9" scale="75" orientation="landscape" r:id="rId1"/>
  <headerFooter alignWithMargins="0">
    <oddFooter>&amp;C&amp;12Biểu 03 - &amp;P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628"/>
  <sheetViews>
    <sheetView zoomScale="85" zoomScaleNormal="85" zoomScaleSheetLayoutView="70" workbookViewId="0">
      <pane xSplit="2" ySplit="7" topLeftCell="C23" activePane="bottomRight" state="frozen"/>
      <selection pane="topRight" activeCell="C1" sqref="C1"/>
      <selection pane="bottomLeft" activeCell="A10" sqref="A10"/>
      <selection pane="bottomRight" activeCell="E23" sqref="E23"/>
    </sheetView>
  </sheetViews>
  <sheetFormatPr defaultRowHeight="140.25" customHeight="1"/>
  <cols>
    <col min="1" max="1" width="12.5703125" style="149" customWidth="1"/>
    <col min="2" max="2" width="50.7109375" style="41" customWidth="1"/>
    <col min="3" max="3" width="17" style="305" customWidth="1"/>
    <col min="4" max="4" width="14.42578125" style="41" customWidth="1"/>
    <col min="5" max="5" width="12.140625" style="92" customWidth="1"/>
    <col min="6" max="6" width="12.140625" style="42" customWidth="1"/>
    <col min="7" max="8" width="12.140625" style="43" customWidth="1"/>
    <col min="9" max="9" width="20.42578125" style="305" customWidth="1"/>
    <col min="10" max="10" width="23.42578125" style="305" customWidth="1"/>
    <col min="11" max="11" width="17" style="40" hidden="1" customWidth="1"/>
    <col min="12" max="13" width="12.5703125" style="40" bestFit="1" customWidth="1"/>
    <col min="14" max="14" width="13.85546875" style="40" customWidth="1"/>
    <col min="15" max="16384" width="9.140625" style="40"/>
  </cols>
  <sheetData>
    <row r="1" spans="1:15" ht="22.5" customHeight="1">
      <c r="A1" s="999" t="s">
        <v>1488</v>
      </c>
      <c r="B1" s="999"/>
      <c r="H1" s="995" t="s">
        <v>1257</v>
      </c>
      <c r="I1" s="995"/>
      <c r="J1" s="995"/>
    </row>
    <row r="2" spans="1:15" s="19" customFormat="1" ht="33.75" customHeight="1">
      <c r="A2" s="996" t="s">
        <v>675</v>
      </c>
      <c r="B2" s="996"/>
      <c r="C2" s="996"/>
      <c r="D2" s="996"/>
      <c r="E2" s="996"/>
      <c r="F2" s="996"/>
      <c r="G2" s="996"/>
      <c r="H2" s="996"/>
      <c r="I2" s="996"/>
      <c r="J2" s="996"/>
      <c r="K2" s="93"/>
      <c r="L2" s="93"/>
      <c r="M2" s="93"/>
      <c r="N2" s="93"/>
      <c r="O2" s="93"/>
    </row>
    <row r="3" spans="1:15" s="19" customFormat="1" ht="26.25" customHeight="1">
      <c r="A3" s="981" t="s">
        <v>1489</v>
      </c>
      <c r="B3" s="981"/>
      <c r="C3" s="981"/>
      <c r="D3" s="981"/>
      <c r="E3" s="981"/>
      <c r="F3" s="981"/>
      <c r="G3" s="981"/>
      <c r="H3" s="981"/>
      <c r="I3" s="981"/>
      <c r="J3" s="981"/>
      <c r="K3" s="93"/>
      <c r="L3" s="93"/>
      <c r="M3" s="93"/>
      <c r="N3" s="93"/>
      <c r="O3" s="93"/>
    </row>
    <row r="4" spans="1:15" s="19" customFormat="1" ht="17.25" customHeight="1">
      <c r="A4" s="94"/>
      <c r="B4" s="94"/>
      <c r="C4" s="375"/>
      <c r="D4" s="94"/>
      <c r="E4" s="94"/>
      <c r="F4" s="94"/>
      <c r="G4" s="94"/>
      <c r="H4" s="94"/>
      <c r="I4" s="302"/>
      <c r="J4" s="302"/>
    </row>
    <row r="5" spans="1:15" s="95" customFormat="1" ht="21" customHeight="1">
      <c r="A5" s="997" t="s">
        <v>1</v>
      </c>
      <c r="B5" s="997" t="s">
        <v>4</v>
      </c>
      <c r="C5" s="997" t="s">
        <v>676</v>
      </c>
      <c r="D5" s="997" t="s">
        <v>677</v>
      </c>
      <c r="E5" s="998" t="s">
        <v>678</v>
      </c>
      <c r="F5" s="998"/>
      <c r="G5" s="998"/>
      <c r="H5" s="998"/>
      <c r="I5" s="997" t="s">
        <v>679</v>
      </c>
      <c r="J5" s="997" t="s">
        <v>680</v>
      </c>
    </row>
    <row r="6" spans="1:15" s="95" customFormat="1" ht="20.25" customHeight="1">
      <c r="A6" s="997"/>
      <c r="B6" s="997"/>
      <c r="C6" s="997"/>
      <c r="D6" s="997"/>
      <c r="E6" s="998" t="s">
        <v>20</v>
      </c>
      <c r="F6" s="998"/>
      <c r="G6" s="998" t="s">
        <v>681</v>
      </c>
      <c r="H6" s="998"/>
      <c r="I6" s="997"/>
      <c r="J6" s="997"/>
    </row>
    <row r="7" spans="1:15" s="95" customFormat="1" ht="48.75" customHeight="1">
      <c r="A7" s="997"/>
      <c r="B7" s="997"/>
      <c r="C7" s="997"/>
      <c r="D7" s="997"/>
      <c r="E7" s="148" t="s">
        <v>682</v>
      </c>
      <c r="F7" s="371" t="s">
        <v>683</v>
      </c>
      <c r="G7" s="148" t="s">
        <v>682</v>
      </c>
      <c r="H7" s="371" t="s">
        <v>683</v>
      </c>
      <c r="I7" s="997"/>
      <c r="J7" s="997"/>
    </row>
    <row r="8" spans="1:15" s="97" customFormat="1" ht="28.5" customHeight="1">
      <c r="A8" s="96">
        <v>1</v>
      </c>
      <c r="B8" s="96">
        <v>2</v>
      </c>
      <c r="C8" s="96">
        <v>3</v>
      </c>
      <c r="D8" s="96">
        <v>4</v>
      </c>
      <c r="E8" s="96">
        <v>5</v>
      </c>
      <c r="F8" s="96">
        <v>6</v>
      </c>
      <c r="G8" s="96">
        <v>7</v>
      </c>
      <c r="H8" s="96">
        <v>8</v>
      </c>
      <c r="I8" s="96">
        <v>9</v>
      </c>
      <c r="J8" s="96">
        <v>10</v>
      </c>
    </row>
    <row r="9" spans="1:15" s="98" customFormat="1" ht="29.25" customHeight="1">
      <c r="A9" s="370" t="s">
        <v>583</v>
      </c>
      <c r="B9" s="373" t="s">
        <v>684</v>
      </c>
      <c r="C9" s="370">
        <f>+C10+C36</f>
        <v>94</v>
      </c>
      <c r="D9" s="373"/>
      <c r="E9" s="373"/>
      <c r="F9" s="373"/>
      <c r="G9" s="373"/>
      <c r="H9" s="373"/>
      <c r="I9" s="370"/>
      <c r="J9" s="370"/>
    </row>
    <row r="10" spans="1:15" s="98" customFormat="1" ht="25.5" customHeight="1">
      <c r="A10" s="370" t="s">
        <v>685</v>
      </c>
      <c r="B10" s="373" t="s">
        <v>686</v>
      </c>
      <c r="C10" s="370">
        <f>32+57</f>
        <v>89</v>
      </c>
      <c r="D10" s="373"/>
      <c r="E10" s="373"/>
      <c r="F10" s="373"/>
      <c r="G10" s="373"/>
      <c r="H10" s="373"/>
      <c r="I10" s="370"/>
      <c r="J10" s="370"/>
    </row>
    <row r="11" spans="1:15" s="415" customFormat="1" ht="142.5" customHeight="1">
      <c r="A11" s="410" t="s">
        <v>52</v>
      </c>
      <c r="B11" s="435" t="s">
        <v>687</v>
      </c>
      <c r="C11" s="436" t="s">
        <v>688</v>
      </c>
      <c r="D11" s="436" t="s">
        <v>689</v>
      </c>
      <c r="E11" s="437"/>
      <c r="F11" s="438">
        <v>2210</v>
      </c>
      <c r="G11" s="437" t="s">
        <v>690</v>
      </c>
      <c r="H11" s="439"/>
      <c r="I11" s="410" t="s">
        <v>691</v>
      </c>
      <c r="J11" s="440" t="s">
        <v>692</v>
      </c>
    </row>
    <row r="12" spans="1:15" s="415" customFormat="1" ht="95.25" customHeight="1">
      <c r="A12" s="410" t="s">
        <v>106</v>
      </c>
      <c r="B12" s="411" t="s">
        <v>693</v>
      </c>
      <c r="C12" s="436" t="s">
        <v>694</v>
      </c>
      <c r="D12" s="436">
        <v>1</v>
      </c>
      <c r="E12" s="437"/>
      <c r="F12" s="439"/>
      <c r="G12" s="439"/>
      <c r="H12" s="439"/>
      <c r="I12" s="410" t="s">
        <v>695</v>
      </c>
      <c r="J12" s="440" t="s">
        <v>692</v>
      </c>
    </row>
    <row r="13" spans="1:15" s="415" customFormat="1" ht="97.5" customHeight="1">
      <c r="A13" s="410" t="s">
        <v>463</v>
      </c>
      <c r="B13" s="441" t="s">
        <v>696</v>
      </c>
      <c r="C13" s="436" t="s">
        <v>694</v>
      </c>
      <c r="D13" s="436">
        <v>1</v>
      </c>
      <c r="E13" s="439">
        <v>37.28</v>
      </c>
      <c r="F13" s="439"/>
      <c r="G13" s="439">
        <v>37.28</v>
      </c>
      <c r="H13" s="439"/>
      <c r="I13" s="410" t="s">
        <v>697</v>
      </c>
      <c r="J13" s="414"/>
    </row>
    <row r="14" spans="1:15" s="415" customFormat="1" ht="140.25" customHeight="1">
      <c r="A14" s="410" t="s">
        <v>486</v>
      </c>
      <c r="B14" s="441" t="s">
        <v>698</v>
      </c>
      <c r="C14" s="436" t="s">
        <v>694</v>
      </c>
      <c r="D14" s="436">
        <v>1</v>
      </c>
      <c r="E14" s="439">
        <v>80.599999999999994</v>
      </c>
      <c r="F14" s="439"/>
      <c r="G14" s="439">
        <v>110.2</v>
      </c>
      <c r="H14" s="439"/>
      <c r="I14" s="410" t="s">
        <v>699</v>
      </c>
      <c r="J14" s="440" t="s">
        <v>692</v>
      </c>
    </row>
    <row r="15" spans="1:15" s="415" customFormat="1" ht="77.25" customHeight="1">
      <c r="A15" s="410" t="s">
        <v>774</v>
      </c>
      <c r="B15" s="441" t="s">
        <v>700</v>
      </c>
      <c r="C15" s="436" t="s">
        <v>694</v>
      </c>
      <c r="D15" s="436">
        <v>1</v>
      </c>
      <c r="E15" s="439">
        <v>72.8</v>
      </c>
      <c r="F15" s="439"/>
      <c r="G15" s="439">
        <v>35.35</v>
      </c>
      <c r="H15" s="412"/>
      <c r="I15" s="410" t="s">
        <v>701</v>
      </c>
      <c r="J15" s="410" t="s">
        <v>702</v>
      </c>
    </row>
    <row r="16" spans="1:15" s="415" customFormat="1" ht="77.25" customHeight="1">
      <c r="A16" s="410" t="s">
        <v>776</v>
      </c>
      <c r="B16" s="435" t="s">
        <v>703</v>
      </c>
      <c r="C16" s="436" t="s">
        <v>694</v>
      </c>
      <c r="D16" s="436">
        <v>1</v>
      </c>
      <c r="E16" s="439">
        <v>132.4</v>
      </c>
      <c r="F16" s="439"/>
      <c r="G16" s="439">
        <v>53.35</v>
      </c>
      <c r="H16" s="412"/>
      <c r="I16" s="410" t="s">
        <v>704</v>
      </c>
      <c r="J16" s="410" t="s">
        <v>702</v>
      </c>
    </row>
    <row r="17" spans="1:10" s="415" customFormat="1" ht="77.25" customHeight="1">
      <c r="A17" s="410" t="s">
        <v>778</v>
      </c>
      <c r="B17" s="435" t="s">
        <v>705</v>
      </c>
      <c r="C17" s="436" t="s">
        <v>694</v>
      </c>
      <c r="D17" s="436">
        <v>1</v>
      </c>
      <c r="E17" s="439">
        <v>215.4</v>
      </c>
      <c r="F17" s="439"/>
      <c r="G17" s="439">
        <v>199.15</v>
      </c>
      <c r="H17" s="439"/>
      <c r="I17" s="410" t="s">
        <v>706</v>
      </c>
      <c r="J17" s="410" t="s">
        <v>702</v>
      </c>
    </row>
    <row r="18" spans="1:10" s="98" customFormat="1" ht="77.25" customHeight="1">
      <c r="A18" s="410" t="s">
        <v>780</v>
      </c>
      <c r="B18" s="99" t="s">
        <v>707</v>
      </c>
      <c r="C18" s="368" t="s">
        <v>694</v>
      </c>
      <c r="D18" s="368">
        <v>1</v>
      </c>
      <c r="E18" s="102">
        <v>306.2</v>
      </c>
      <c r="F18" s="102"/>
      <c r="G18" s="102">
        <v>261.64</v>
      </c>
      <c r="H18" s="102"/>
      <c r="I18" s="369" t="s">
        <v>706</v>
      </c>
      <c r="J18" s="369" t="s">
        <v>702</v>
      </c>
    </row>
    <row r="19" spans="1:10" s="98" customFormat="1" ht="77.25" customHeight="1">
      <c r="A19" s="410" t="s">
        <v>782</v>
      </c>
      <c r="B19" s="99" t="s">
        <v>712</v>
      </c>
      <c r="C19" s="368" t="s">
        <v>694</v>
      </c>
      <c r="D19" s="368">
        <v>1</v>
      </c>
      <c r="E19" s="102">
        <v>61.25</v>
      </c>
      <c r="F19" s="102"/>
      <c r="G19" s="102">
        <v>57.46</v>
      </c>
      <c r="H19" s="106"/>
      <c r="I19" s="369" t="s">
        <v>713</v>
      </c>
      <c r="J19" s="369" t="s">
        <v>702</v>
      </c>
    </row>
    <row r="20" spans="1:10" s="98" customFormat="1" ht="77.25" customHeight="1">
      <c r="A20" s="410" t="s">
        <v>784</v>
      </c>
      <c r="B20" s="99" t="s">
        <v>716</v>
      </c>
      <c r="C20" s="368" t="s">
        <v>694</v>
      </c>
      <c r="D20" s="368">
        <v>1</v>
      </c>
      <c r="E20" s="102">
        <v>16.100000000000001</v>
      </c>
      <c r="F20" s="102"/>
      <c r="G20" s="102">
        <v>35.61</v>
      </c>
      <c r="H20" s="106"/>
      <c r="I20" s="369" t="s">
        <v>717</v>
      </c>
      <c r="J20" s="369" t="s">
        <v>702</v>
      </c>
    </row>
    <row r="21" spans="1:10" s="98" customFormat="1" ht="77.25" customHeight="1">
      <c r="A21" s="410" t="s">
        <v>786</v>
      </c>
      <c r="B21" s="99" t="s">
        <v>718</v>
      </c>
      <c r="C21" s="368" t="s">
        <v>694</v>
      </c>
      <c r="D21" s="368">
        <v>1</v>
      </c>
      <c r="E21" s="102">
        <v>18.2</v>
      </c>
      <c r="F21" s="102"/>
      <c r="G21" s="102">
        <v>39.4</v>
      </c>
      <c r="H21" s="106"/>
      <c r="I21" s="369" t="s">
        <v>719</v>
      </c>
      <c r="J21" s="369" t="s">
        <v>702</v>
      </c>
    </row>
    <row r="22" spans="1:10" s="98" customFormat="1" ht="77.25" customHeight="1">
      <c r="A22" s="410" t="s">
        <v>788</v>
      </c>
      <c r="B22" s="99" t="s">
        <v>720</v>
      </c>
      <c r="C22" s="368" t="s">
        <v>694</v>
      </c>
      <c r="D22" s="368">
        <v>1</v>
      </c>
      <c r="E22" s="102">
        <v>55.6</v>
      </c>
      <c r="F22" s="102"/>
      <c r="G22" s="102">
        <v>75.010000000000005</v>
      </c>
      <c r="H22" s="102"/>
      <c r="I22" s="369" t="s">
        <v>721</v>
      </c>
      <c r="J22" s="369" t="s">
        <v>702</v>
      </c>
    </row>
    <row r="23" spans="1:10" s="98" customFormat="1" ht="77.25" customHeight="1">
      <c r="A23" s="410" t="s">
        <v>790</v>
      </c>
      <c r="B23" s="99" t="s">
        <v>724</v>
      </c>
      <c r="C23" s="368" t="s">
        <v>694</v>
      </c>
      <c r="D23" s="368">
        <v>1</v>
      </c>
      <c r="E23" s="100">
        <v>90.97</v>
      </c>
      <c r="F23" s="100"/>
      <c r="G23" s="100">
        <v>36.549999999999997</v>
      </c>
      <c r="H23" s="102"/>
      <c r="I23" s="369" t="s">
        <v>725</v>
      </c>
      <c r="J23" s="369" t="s">
        <v>702</v>
      </c>
    </row>
    <row r="24" spans="1:10" s="98" customFormat="1" ht="77.25" customHeight="1">
      <c r="A24" s="410" t="s">
        <v>792</v>
      </c>
      <c r="B24" s="99" t="s">
        <v>726</v>
      </c>
      <c r="C24" s="368" t="s">
        <v>694</v>
      </c>
      <c r="D24" s="368">
        <v>1</v>
      </c>
      <c r="E24" s="100">
        <v>68.900000000000006</v>
      </c>
      <c r="F24" s="100"/>
      <c r="G24" s="100">
        <v>21.39</v>
      </c>
      <c r="H24" s="102"/>
      <c r="I24" s="369" t="s">
        <v>727</v>
      </c>
      <c r="J24" s="369" t="s">
        <v>702</v>
      </c>
    </row>
    <row r="25" spans="1:10" s="98" customFormat="1" ht="77.25" customHeight="1">
      <c r="A25" s="410" t="s">
        <v>794</v>
      </c>
      <c r="B25" s="99" t="s">
        <v>728</v>
      </c>
      <c r="C25" s="368" t="s">
        <v>694</v>
      </c>
      <c r="D25" s="368">
        <v>1</v>
      </c>
      <c r="E25" s="100">
        <v>56.7</v>
      </c>
      <c r="F25" s="100"/>
      <c r="G25" s="100">
        <v>26.6</v>
      </c>
      <c r="H25" s="102"/>
      <c r="I25" s="369" t="s">
        <v>729</v>
      </c>
      <c r="J25" s="369" t="s">
        <v>702</v>
      </c>
    </row>
    <row r="26" spans="1:10" s="98" customFormat="1" ht="77.25" customHeight="1">
      <c r="A26" s="410" t="s">
        <v>796</v>
      </c>
      <c r="B26" s="99" t="s">
        <v>730</v>
      </c>
      <c r="C26" s="368" t="s">
        <v>694</v>
      </c>
      <c r="D26" s="368">
        <v>1</v>
      </c>
      <c r="E26" s="100">
        <v>43.79</v>
      </c>
      <c r="F26" s="100"/>
      <c r="G26" s="100">
        <v>61.1</v>
      </c>
      <c r="H26" s="102"/>
      <c r="I26" s="369" t="s">
        <v>731</v>
      </c>
      <c r="J26" s="369" t="s">
        <v>702</v>
      </c>
    </row>
    <row r="27" spans="1:10" s="98" customFormat="1" ht="77.25" customHeight="1">
      <c r="A27" s="410" t="s">
        <v>798</v>
      </c>
      <c r="B27" s="99" t="s">
        <v>732</v>
      </c>
      <c r="C27" s="368" t="s">
        <v>694</v>
      </c>
      <c r="D27" s="368">
        <v>1</v>
      </c>
      <c r="E27" s="100">
        <v>36.979999999999997</v>
      </c>
      <c r="F27" s="100"/>
      <c r="G27" s="100">
        <v>36.979999999999997</v>
      </c>
      <c r="H27" s="102"/>
      <c r="I27" s="369" t="s">
        <v>733</v>
      </c>
      <c r="J27" s="369" t="s">
        <v>702</v>
      </c>
    </row>
    <row r="28" spans="1:10" s="98" customFormat="1" ht="77.25" customHeight="1">
      <c r="A28" s="410" t="s">
        <v>800</v>
      </c>
      <c r="B28" s="99" t="s">
        <v>736</v>
      </c>
      <c r="C28" s="368" t="s">
        <v>694</v>
      </c>
      <c r="D28" s="368">
        <v>1</v>
      </c>
      <c r="E28" s="100">
        <v>34.619999999999997</v>
      </c>
      <c r="F28" s="100"/>
      <c r="G28" s="100">
        <v>49.01</v>
      </c>
      <c r="H28" s="102"/>
      <c r="I28" s="369" t="s">
        <v>737</v>
      </c>
      <c r="J28" s="369" t="s">
        <v>702</v>
      </c>
    </row>
    <row r="29" spans="1:10" s="98" customFormat="1" ht="77.25" customHeight="1">
      <c r="A29" s="410" t="s">
        <v>802</v>
      </c>
      <c r="B29" s="99" t="s">
        <v>738</v>
      </c>
      <c r="C29" s="368" t="s">
        <v>694</v>
      </c>
      <c r="D29" s="368">
        <v>1</v>
      </c>
      <c r="E29" s="100">
        <v>61.5</v>
      </c>
      <c r="F29" s="100"/>
      <c r="G29" s="100">
        <v>159.30000000000001</v>
      </c>
      <c r="H29" s="102"/>
      <c r="I29" s="369" t="s">
        <v>739</v>
      </c>
      <c r="J29" s="369" t="s">
        <v>702</v>
      </c>
    </row>
    <row r="30" spans="1:10" s="98" customFormat="1" ht="141.75" customHeight="1">
      <c r="A30" s="410" t="s">
        <v>804</v>
      </c>
      <c r="B30" s="99" t="s">
        <v>740</v>
      </c>
      <c r="C30" s="368" t="s">
        <v>694</v>
      </c>
      <c r="D30" s="368">
        <v>1</v>
      </c>
      <c r="E30" s="100">
        <v>45.26</v>
      </c>
      <c r="F30" s="100"/>
      <c r="G30" s="100">
        <v>65.099999999999994</v>
      </c>
      <c r="H30" s="102"/>
      <c r="I30" s="369" t="s">
        <v>741</v>
      </c>
      <c r="J30" s="369" t="s">
        <v>702</v>
      </c>
    </row>
    <row r="31" spans="1:10" s="98" customFormat="1" ht="77.25" customHeight="1">
      <c r="A31" s="410" t="s">
        <v>806</v>
      </c>
      <c r="B31" s="99" t="s">
        <v>742</v>
      </c>
      <c r="C31" s="368" t="s">
        <v>694</v>
      </c>
      <c r="D31" s="368">
        <v>1</v>
      </c>
      <c r="E31" s="100"/>
      <c r="F31" s="100"/>
      <c r="G31" s="100"/>
      <c r="H31" s="102"/>
      <c r="I31" s="369" t="s">
        <v>743</v>
      </c>
      <c r="J31" s="104" t="s">
        <v>692</v>
      </c>
    </row>
    <row r="32" spans="1:10" s="98" customFormat="1" ht="77.25" customHeight="1">
      <c r="A32" s="410" t="s">
        <v>808</v>
      </c>
      <c r="B32" s="99" t="s">
        <v>744</v>
      </c>
      <c r="C32" s="368" t="s">
        <v>694</v>
      </c>
      <c r="D32" s="368">
        <v>1</v>
      </c>
      <c r="E32" s="100"/>
      <c r="F32" s="100"/>
      <c r="G32" s="100"/>
      <c r="H32" s="102"/>
      <c r="I32" s="369" t="s">
        <v>745</v>
      </c>
      <c r="J32" s="104" t="s">
        <v>692</v>
      </c>
    </row>
    <row r="33" spans="1:12" s="98" customFormat="1" ht="77.25" customHeight="1">
      <c r="A33" s="410" t="s">
        <v>1693</v>
      </c>
      <c r="B33" s="99" t="s">
        <v>746</v>
      </c>
      <c r="C33" s="368" t="s">
        <v>694</v>
      </c>
      <c r="D33" s="368">
        <v>1</v>
      </c>
      <c r="E33" s="100"/>
      <c r="F33" s="100"/>
      <c r="G33" s="100"/>
      <c r="H33" s="102"/>
      <c r="I33" s="369" t="s">
        <v>747</v>
      </c>
      <c r="J33" s="104" t="s">
        <v>692</v>
      </c>
    </row>
    <row r="34" spans="1:12" s="98" customFormat="1" ht="77.25" customHeight="1">
      <c r="A34" s="410" t="s">
        <v>1694</v>
      </c>
      <c r="B34" s="99" t="s">
        <v>748</v>
      </c>
      <c r="C34" s="368" t="s">
        <v>694</v>
      </c>
      <c r="D34" s="368">
        <v>1</v>
      </c>
      <c r="E34" s="100"/>
      <c r="F34" s="100"/>
      <c r="G34" s="100"/>
      <c r="H34" s="102"/>
      <c r="I34" s="369" t="s">
        <v>749</v>
      </c>
      <c r="J34" s="104" t="s">
        <v>692</v>
      </c>
    </row>
    <row r="35" spans="1:12" s="98" customFormat="1" ht="77.25" customHeight="1">
      <c r="A35" s="410" t="s">
        <v>1695</v>
      </c>
      <c r="B35" s="99" t="s">
        <v>750</v>
      </c>
      <c r="C35" s="368" t="s">
        <v>694</v>
      </c>
      <c r="D35" s="368">
        <v>1</v>
      </c>
      <c r="E35" s="100">
        <v>80</v>
      </c>
      <c r="F35" s="100"/>
      <c r="G35" s="100">
        <v>80</v>
      </c>
      <c r="H35" s="102"/>
      <c r="I35" s="369" t="s">
        <v>751</v>
      </c>
      <c r="J35" s="369" t="s">
        <v>702</v>
      </c>
    </row>
    <row r="36" spans="1:12" s="434" customFormat="1" ht="25.5" customHeight="1">
      <c r="A36" s="432" t="s">
        <v>756</v>
      </c>
      <c r="B36" s="433" t="s">
        <v>757</v>
      </c>
      <c r="C36" s="432">
        <v>5</v>
      </c>
      <c r="D36" s="433"/>
      <c r="E36" s="433"/>
      <c r="F36" s="433"/>
      <c r="G36" s="433"/>
      <c r="H36" s="433"/>
      <c r="I36" s="432"/>
      <c r="J36" s="432"/>
    </row>
    <row r="37" spans="1:12" s="449" customFormat="1" ht="39.75" customHeight="1">
      <c r="A37" s="444" t="s">
        <v>1696</v>
      </c>
      <c r="B37" s="445" t="s">
        <v>1692</v>
      </c>
      <c r="C37" s="444" t="s">
        <v>753</v>
      </c>
      <c r="D37" s="444">
        <v>21</v>
      </c>
      <c r="E37" s="446"/>
      <c r="F37" s="446"/>
      <c r="G37" s="447">
        <v>58.9</v>
      </c>
      <c r="H37" s="446"/>
      <c r="I37" s="448"/>
      <c r="J37" s="444" t="s">
        <v>759</v>
      </c>
    </row>
    <row r="38" spans="1:12" s="449" customFormat="1" ht="39.75" customHeight="1">
      <c r="A38" s="444" t="s">
        <v>1697</v>
      </c>
      <c r="B38" s="445" t="s">
        <v>760</v>
      </c>
      <c r="C38" s="444" t="s">
        <v>753</v>
      </c>
      <c r="D38" s="444">
        <v>21</v>
      </c>
      <c r="E38" s="446"/>
      <c r="F38" s="446"/>
      <c r="G38" s="447">
        <v>65.099999999999994</v>
      </c>
      <c r="H38" s="446"/>
      <c r="I38" s="448"/>
      <c r="J38" s="444" t="s">
        <v>759</v>
      </c>
    </row>
    <row r="39" spans="1:12" s="449" customFormat="1" ht="39.75" customHeight="1">
      <c r="A39" s="444" t="s">
        <v>1698</v>
      </c>
      <c r="B39" s="445" t="s">
        <v>761</v>
      </c>
      <c r="C39" s="444" t="s">
        <v>753</v>
      </c>
      <c r="D39" s="444">
        <v>21</v>
      </c>
      <c r="E39" s="446"/>
      <c r="F39" s="446"/>
      <c r="G39" s="447">
        <v>67.3</v>
      </c>
      <c r="H39" s="446"/>
      <c r="I39" s="448"/>
      <c r="J39" s="444" t="s">
        <v>759</v>
      </c>
    </row>
    <row r="40" spans="1:12" s="449" customFormat="1" ht="39.75" customHeight="1">
      <c r="A40" s="444" t="s">
        <v>1699</v>
      </c>
      <c r="B40" s="445" t="s">
        <v>762</v>
      </c>
      <c r="C40" s="444" t="s">
        <v>753</v>
      </c>
      <c r="D40" s="444">
        <v>21</v>
      </c>
      <c r="E40" s="446"/>
      <c r="F40" s="446"/>
      <c r="G40" s="447">
        <v>61.5</v>
      </c>
      <c r="H40" s="446"/>
      <c r="I40" s="448"/>
      <c r="J40" s="444" t="s">
        <v>759</v>
      </c>
      <c r="K40" s="449" t="s">
        <v>754</v>
      </c>
    </row>
    <row r="41" spans="1:12" s="449" customFormat="1" ht="39.75" customHeight="1">
      <c r="A41" s="444" t="s">
        <v>1700</v>
      </c>
      <c r="B41" s="445" t="s">
        <v>763</v>
      </c>
      <c r="C41" s="444" t="s">
        <v>753</v>
      </c>
      <c r="D41" s="444">
        <v>21</v>
      </c>
      <c r="E41" s="446"/>
      <c r="F41" s="446"/>
      <c r="G41" s="447">
        <v>67.400000000000006</v>
      </c>
      <c r="H41" s="446"/>
      <c r="I41" s="448"/>
      <c r="J41" s="444" t="s">
        <v>759</v>
      </c>
      <c r="K41" s="449" t="s">
        <v>754</v>
      </c>
    </row>
    <row r="42" spans="1:12" s="98" customFormat="1" ht="39.75" customHeight="1">
      <c r="A42" s="112" t="s">
        <v>1641</v>
      </c>
      <c r="B42" s="109" t="s">
        <v>1690</v>
      </c>
      <c r="C42" s="443" t="s">
        <v>1691</v>
      </c>
      <c r="D42" s="112"/>
      <c r="E42" s="119"/>
      <c r="F42" s="119"/>
      <c r="G42" s="130"/>
      <c r="H42" s="119"/>
      <c r="I42" s="442"/>
      <c r="J42" s="112"/>
    </row>
    <row r="43" spans="1:12" s="415" customFormat="1" ht="77.25" customHeight="1">
      <c r="A43" s="410" t="s">
        <v>1701</v>
      </c>
      <c r="B43" s="435" t="s">
        <v>752</v>
      </c>
      <c r="C43" s="436" t="s">
        <v>753</v>
      </c>
      <c r="D43" s="436">
        <v>5</v>
      </c>
      <c r="E43" s="437"/>
      <c r="F43" s="437"/>
      <c r="G43" s="437">
        <v>66.849999999999994</v>
      </c>
      <c r="H43" s="439"/>
      <c r="I43" s="410"/>
      <c r="J43" s="410" t="s">
        <v>702</v>
      </c>
      <c r="K43" s="415" t="s">
        <v>754</v>
      </c>
    </row>
    <row r="44" spans="1:12" s="415" customFormat="1" ht="77.25" customHeight="1">
      <c r="A44" s="410" t="s">
        <v>1702</v>
      </c>
      <c r="B44" s="435" t="s">
        <v>755</v>
      </c>
      <c r="C44" s="436" t="s">
        <v>753</v>
      </c>
      <c r="D44" s="436">
        <v>5</v>
      </c>
      <c r="E44" s="437"/>
      <c r="F44" s="437"/>
      <c r="G44" s="437">
        <v>65.5</v>
      </c>
      <c r="H44" s="439"/>
      <c r="I44" s="410"/>
      <c r="J44" s="410" t="s">
        <v>702</v>
      </c>
      <c r="K44" s="415" t="s">
        <v>754</v>
      </c>
    </row>
    <row r="45" spans="1:12" s="108" customFormat="1" ht="33" customHeight="1">
      <c r="A45" s="370" t="s">
        <v>317</v>
      </c>
      <c r="B45" s="373" t="s">
        <v>766</v>
      </c>
      <c r="C45" s="370">
        <f>+C46+C217</f>
        <v>224</v>
      </c>
      <c r="D45" s="373"/>
      <c r="E45" s="373"/>
      <c r="F45" s="373"/>
      <c r="G45" s="373"/>
      <c r="H45" s="373"/>
      <c r="I45" s="370"/>
      <c r="J45" s="370"/>
    </row>
    <row r="46" spans="1:12" s="108" customFormat="1" ht="33" customHeight="1">
      <c r="A46" s="370" t="s">
        <v>1211</v>
      </c>
      <c r="B46" s="373" t="s">
        <v>767</v>
      </c>
      <c r="C46" s="370">
        <v>166</v>
      </c>
      <c r="D46" s="373"/>
      <c r="E46" s="373"/>
      <c r="F46" s="373"/>
      <c r="G46" s="373"/>
      <c r="H46" s="373"/>
      <c r="I46" s="370"/>
      <c r="J46" s="370"/>
      <c r="L46" s="108">
        <f>158-C46</f>
        <v>-8</v>
      </c>
    </row>
    <row r="47" spans="1:12" s="108" customFormat="1" ht="33" customHeight="1">
      <c r="A47" s="370" t="s">
        <v>1703</v>
      </c>
      <c r="B47" s="109" t="s">
        <v>768</v>
      </c>
      <c r="C47" s="370">
        <v>22</v>
      </c>
      <c r="D47" s="373"/>
      <c r="E47" s="370"/>
      <c r="F47" s="373"/>
      <c r="G47" s="373"/>
      <c r="H47" s="373"/>
      <c r="I47" s="370"/>
      <c r="J47" s="370"/>
    </row>
    <row r="48" spans="1:12" ht="33" customHeight="1">
      <c r="A48" s="372" t="s">
        <v>1704</v>
      </c>
      <c r="B48" s="103" t="s">
        <v>768</v>
      </c>
      <c r="C48" s="372" t="s">
        <v>769</v>
      </c>
      <c r="D48" s="369" t="s">
        <v>770</v>
      </c>
      <c r="E48" s="102">
        <v>90</v>
      </c>
      <c r="F48" s="110"/>
      <c r="G48" s="110"/>
      <c r="H48" s="110"/>
      <c r="I48" s="372"/>
      <c r="J48" s="372"/>
    </row>
    <row r="49" spans="1:10" ht="33" customHeight="1">
      <c r="A49" s="376" t="s">
        <v>1705</v>
      </c>
      <c r="B49" s="103" t="s">
        <v>768</v>
      </c>
      <c r="C49" s="372" t="s">
        <v>769</v>
      </c>
      <c r="D49" s="369" t="s">
        <v>771</v>
      </c>
      <c r="E49" s="102">
        <v>86.5</v>
      </c>
      <c r="F49" s="110"/>
      <c r="G49" s="110"/>
      <c r="H49" s="110"/>
      <c r="I49" s="372"/>
      <c r="J49" s="372"/>
    </row>
    <row r="50" spans="1:10" ht="33" customHeight="1">
      <c r="A50" s="376" t="s">
        <v>1706</v>
      </c>
      <c r="B50" s="103" t="s">
        <v>768</v>
      </c>
      <c r="C50" s="372" t="s">
        <v>769</v>
      </c>
      <c r="D50" s="369" t="s">
        <v>772</v>
      </c>
      <c r="E50" s="102">
        <v>90</v>
      </c>
      <c r="F50" s="110"/>
      <c r="G50" s="110"/>
      <c r="H50" s="110"/>
      <c r="I50" s="372"/>
      <c r="J50" s="372"/>
    </row>
    <row r="51" spans="1:10" ht="33" customHeight="1">
      <c r="A51" s="376" t="s">
        <v>1707</v>
      </c>
      <c r="B51" s="103" t="s">
        <v>768</v>
      </c>
      <c r="C51" s="372" t="s">
        <v>769</v>
      </c>
      <c r="D51" s="369" t="s">
        <v>773</v>
      </c>
      <c r="E51" s="102">
        <v>90</v>
      </c>
      <c r="F51" s="110"/>
      <c r="G51" s="110"/>
      <c r="H51" s="110"/>
      <c r="I51" s="372"/>
      <c r="J51" s="372"/>
    </row>
    <row r="52" spans="1:10" ht="33" customHeight="1">
      <c r="A52" s="376" t="s">
        <v>1708</v>
      </c>
      <c r="B52" s="103" t="s">
        <v>768</v>
      </c>
      <c r="C52" s="372" t="s">
        <v>769</v>
      </c>
      <c r="D52" s="369" t="s">
        <v>775</v>
      </c>
      <c r="E52" s="102">
        <v>90</v>
      </c>
      <c r="F52" s="110"/>
      <c r="G52" s="110"/>
      <c r="H52" s="110"/>
      <c r="I52" s="372"/>
      <c r="J52" s="372"/>
    </row>
    <row r="53" spans="1:10" ht="33" customHeight="1">
      <c r="A53" s="376" t="s">
        <v>1709</v>
      </c>
      <c r="B53" s="103" t="s">
        <v>768</v>
      </c>
      <c r="C53" s="372" t="s">
        <v>769</v>
      </c>
      <c r="D53" s="369" t="s">
        <v>777</v>
      </c>
      <c r="E53" s="102">
        <v>90</v>
      </c>
      <c r="F53" s="110"/>
      <c r="G53" s="110"/>
      <c r="H53" s="110"/>
      <c r="I53" s="372"/>
      <c r="J53" s="372"/>
    </row>
    <row r="54" spans="1:10" ht="33" customHeight="1">
      <c r="A54" s="376" t="s">
        <v>1710</v>
      </c>
      <c r="B54" s="103" t="s">
        <v>768</v>
      </c>
      <c r="C54" s="372" t="s">
        <v>769</v>
      </c>
      <c r="D54" s="369" t="s">
        <v>779</v>
      </c>
      <c r="E54" s="102">
        <v>90</v>
      </c>
      <c r="F54" s="110"/>
      <c r="G54" s="110"/>
      <c r="H54" s="110"/>
      <c r="I54" s="372"/>
      <c r="J54" s="372"/>
    </row>
    <row r="55" spans="1:10" ht="33" customHeight="1">
      <c r="A55" s="376" t="s">
        <v>1711</v>
      </c>
      <c r="B55" s="103" t="s">
        <v>768</v>
      </c>
      <c r="C55" s="372" t="s">
        <v>769</v>
      </c>
      <c r="D55" s="369" t="s">
        <v>781</v>
      </c>
      <c r="E55" s="102">
        <v>90</v>
      </c>
      <c r="F55" s="110"/>
      <c r="G55" s="110"/>
      <c r="H55" s="110"/>
      <c r="I55" s="372"/>
      <c r="J55" s="372"/>
    </row>
    <row r="56" spans="1:10" ht="33" customHeight="1">
      <c r="A56" s="376" t="s">
        <v>1712</v>
      </c>
      <c r="B56" s="103" t="s">
        <v>768</v>
      </c>
      <c r="C56" s="372" t="s">
        <v>769</v>
      </c>
      <c r="D56" s="369" t="s">
        <v>783</v>
      </c>
      <c r="E56" s="102">
        <v>90</v>
      </c>
      <c r="F56" s="110"/>
      <c r="G56" s="110"/>
      <c r="H56" s="110"/>
      <c r="I56" s="372"/>
      <c r="J56" s="372"/>
    </row>
    <row r="57" spans="1:10" ht="33" customHeight="1">
      <c r="A57" s="376" t="s">
        <v>1713</v>
      </c>
      <c r="B57" s="103" t="s">
        <v>768</v>
      </c>
      <c r="C57" s="372" t="s">
        <v>769</v>
      </c>
      <c r="D57" s="369" t="s">
        <v>785</v>
      </c>
      <c r="E57" s="102">
        <v>90</v>
      </c>
      <c r="F57" s="110"/>
      <c r="G57" s="110"/>
      <c r="H57" s="110"/>
      <c r="I57" s="372"/>
      <c r="J57" s="372"/>
    </row>
    <row r="58" spans="1:10" ht="33" customHeight="1">
      <c r="A58" s="376" t="s">
        <v>1714</v>
      </c>
      <c r="B58" s="103" t="s">
        <v>768</v>
      </c>
      <c r="C58" s="372" t="s">
        <v>769</v>
      </c>
      <c r="D58" s="369" t="s">
        <v>787</v>
      </c>
      <c r="E58" s="102">
        <v>90</v>
      </c>
      <c r="F58" s="110"/>
      <c r="G58" s="110"/>
      <c r="H58" s="110"/>
      <c r="I58" s="372"/>
      <c r="J58" s="372"/>
    </row>
    <row r="59" spans="1:10" ht="33" customHeight="1">
      <c r="A59" s="376" t="s">
        <v>1715</v>
      </c>
      <c r="B59" s="103" t="s">
        <v>768</v>
      </c>
      <c r="C59" s="372" t="s">
        <v>769</v>
      </c>
      <c r="D59" s="369" t="s">
        <v>789</v>
      </c>
      <c r="E59" s="102">
        <v>90</v>
      </c>
      <c r="F59" s="110"/>
      <c r="G59" s="110"/>
      <c r="H59" s="110"/>
      <c r="I59" s="372"/>
      <c r="J59" s="372"/>
    </row>
    <row r="60" spans="1:10" ht="33" customHeight="1">
      <c r="A60" s="376" t="s">
        <v>1716</v>
      </c>
      <c r="B60" s="103" t="s">
        <v>768</v>
      </c>
      <c r="C60" s="372" t="s">
        <v>769</v>
      </c>
      <c r="D60" s="369" t="s">
        <v>791</v>
      </c>
      <c r="E60" s="102">
        <v>86.5</v>
      </c>
      <c r="F60" s="110"/>
      <c r="G60" s="110"/>
      <c r="H60" s="110"/>
      <c r="I60" s="372"/>
      <c r="J60" s="372"/>
    </row>
    <row r="61" spans="1:10" ht="33" customHeight="1">
      <c r="A61" s="376" t="s">
        <v>1717</v>
      </c>
      <c r="B61" s="103" t="s">
        <v>768</v>
      </c>
      <c r="C61" s="372" t="s">
        <v>769</v>
      </c>
      <c r="D61" s="369" t="s">
        <v>793</v>
      </c>
      <c r="E61" s="102">
        <v>82.1</v>
      </c>
      <c r="F61" s="110"/>
      <c r="G61" s="110"/>
      <c r="H61" s="110"/>
      <c r="I61" s="372"/>
      <c r="J61" s="372"/>
    </row>
    <row r="62" spans="1:10" ht="33" customHeight="1">
      <c r="A62" s="376" t="s">
        <v>1718</v>
      </c>
      <c r="B62" s="103" t="s">
        <v>768</v>
      </c>
      <c r="C62" s="372" t="s">
        <v>769</v>
      </c>
      <c r="D62" s="369" t="s">
        <v>795</v>
      </c>
      <c r="E62" s="102">
        <v>82.3</v>
      </c>
      <c r="F62" s="110"/>
      <c r="G62" s="110"/>
      <c r="H62" s="110"/>
      <c r="I62" s="372"/>
      <c r="J62" s="372"/>
    </row>
    <row r="63" spans="1:10" ht="33" customHeight="1">
      <c r="A63" s="376" t="s">
        <v>1719</v>
      </c>
      <c r="B63" s="103" t="s">
        <v>768</v>
      </c>
      <c r="C63" s="372" t="s">
        <v>769</v>
      </c>
      <c r="D63" s="369" t="s">
        <v>797</v>
      </c>
      <c r="E63" s="102">
        <v>81.3</v>
      </c>
      <c r="F63" s="110"/>
      <c r="G63" s="110"/>
      <c r="H63" s="110"/>
      <c r="I63" s="372"/>
      <c r="J63" s="372"/>
    </row>
    <row r="64" spans="1:10" ht="33" customHeight="1">
      <c r="A64" s="376" t="s">
        <v>1720</v>
      </c>
      <c r="B64" s="103" t="s">
        <v>768</v>
      </c>
      <c r="C64" s="372" t="s">
        <v>769</v>
      </c>
      <c r="D64" s="369" t="s">
        <v>799</v>
      </c>
      <c r="E64" s="102">
        <v>79.400000000000006</v>
      </c>
      <c r="F64" s="110"/>
      <c r="G64" s="110"/>
      <c r="H64" s="110"/>
      <c r="I64" s="372"/>
      <c r="J64" s="372"/>
    </row>
    <row r="65" spans="1:10" ht="33" customHeight="1">
      <c r="A65" s="376" t="s">
        <v>1721</v>
      </c>
      <c r="B65" s="103" t="s">
        <v>768</v>
      </c>
      <c r="C65" s="372" t="s">
        <v>769</v>
      </c>
      <c r="D65" s="369" t="s">
        <v>801</v>
      </c>
      <c r="E65" s="102">
        <v>70</v>
      </c>
      <c r="F65" s="110"/>
      <c r="G65" s="110"/>
      <c r="H65" s="110"/>
      <c r="I65" s="372"/>
      <c r="J65" s="372"/>
    </row>
    <row r="66" spans="1:10" ht="33" customHeight="1">
      <c r="A66" s="376" t="s">
        <v>1722</v>
      </c>
      <c r="B66" s="103" t="s">
        <v>768</v>
      </c>
      <c r="C66" s="372" t="s">
        <v>769</v>
      </c>
      <c r="D66" s="369" t="s">
        <v>803</v>
      </c>
      <c r="E66" s="102">
        <v>74.3</v>
      </c>
      <c r="F66" s="110"/>
      <c r="G66" s="110"/>
      <c r="H66" s="110"/>
      <c r="I66" s="372"/>
      <c r="J66" s="372"/>
    </row>
    <row r="67" spans="1:10" ht="33" customHeight="1">
      <c r="A67" s="376" t="s">
        <v>1723</v>
      </c>
      <c r="B67" s="103" t="s">
        <v>768</v>
      </c>
      <c r="C67" s="372" t="s">
        <v>769</v>
      </c>
      <c r="D67" s="369" t="s">
        <v>805</v>
      </c>
      <c r="E67" s="102">
        <v>81</v>
      </c>
      <c r="F67" s="110"/>
      <c r="G67" s="110"/>
      <c r="H67" s="110"/>
      <c r="I67" s="372"/>
      <c r="J67" s="372"/>
    </row>
    <row r="68" spans="1:10" ht="33" customHeight="1">
      <c r="A68" s="376" t="s">
        <v>1724</v>
      </c>
      <c r="B68" s="103" t="s">
        <v>768</v>
      </c>
      <c r="C68" s="372" t="s">
        <v>769</v>
      </c>
      <c r="D68" s="369" t="s">
        <v>807</v>
      </c>
      <c r="E68" s="102">
        <v>81</v>
      </c>
      <c r="F68" s="110"/>
      <c r="G68" s="110"/>
      <c r="H68" s="110"/>
      <c r="I68" s="372"/>
      <c r="J68" s="372"/>
    </row>
    <row r="69" spans="1:10" ht="33" customHeight="1">
      <c r="A69" s="376" t="s">
        <v>1725</v>
      </c>
      <c r="B69" s="103" t="s">
        <v>768</v>
      </c>
      <c r="C69" s="372" t="s">
        <v>769</v>
      </c>
      <c r="D69" s="369" t="s">
        <v>809</v>
      </c>
      <c r="E69" s="102">
        <v>81</v>
      </c>
      <c r="F69" s="110"/>
      <c r="G69" s="110"/>
      <c r="H69" s="110"/>
      <c r="I69" s="372"/>
      <c r="J69" s="372"/>
    </row>
    <row r="70" spans="1:10" s="108" customFormat="1" ht="30" customHeight="1">
      <c r="A70" s="370" t="s">
        <v>1726</v>
      </c>
      <c r="B70" s="111" t="s">
        <v>810</v>
      </c>
      <c r="C70" s="370">
        <v>135</v>
      </c>
      <c r="D70" s="112"/>
      <c r="E70" s="112"/>
      <c r="F70" s="373"/>
      <c r="G70" s="373"/>
      <c r="H70" s="373"/>
      <c r="I70" s="370"/>
      <c r="J70" s="370"/>
    </row>
    <row r="71" spans="1:10" ht="30" customHeight="1">
      <c r="A71" s="372" t="s">
        <v>496</v>
      </c>
      <c r="B71" s="113" t="s">
        <v>810</v>
      </c>
      <c r="C71" s="372" t="s">
        <v>769</v>
      </c>
      <c r="D71" s="114" t="s">
        <v>801</v>
      </c>
      <c r="E71" s="102">
        <v>113.5</v>
      </c>
      <c r="F71" s="110"/>
      <c r="G71" s="110"/>
      <c r="H71" s="110"/>
      <c r="I71" s="372"/>
      <c r="J71" s="372"/>
    </row>
    <row r="72" spans="1:10" ht="30" customHeight="1">
      <c r="A72" s="372" t="s">
        <v>505</v>
      </c>
      <c r="B72" s="113" t="s">
        <v>810</v>
      </c>
      <c r="C72" s="372" t="s">
        <v>769</v>
      </c>
      <c r="D72" s="114" t="s">
        <v>811</v>
      </c>
      <c r="E72" s="102">
        <v>90</v>
      </c>
      <c r="F72" s="110"/>
      <c r="G72" s="110"/>
      <c r="H72" s="110"/>
      <c r="I72" s="372"/>
      <c r="J72" s="372"/>
    </row>
    <row r="73" spans="1:10" ht="30" customHeight="1">
      <c r="A73" s="372" t="s">
        <v>812</v>
      </c>
      <c r="B73" s="113" t="s">
        <v>810</v>
      </c>
      <c r="C73" s="372" t="s">
        <v>769</v>
      </c>
      <c r="D73" s="114" t="s">
        <v>813</v>
      </c>
      <c r="E73" s="102">
        <v>90</v>
      </c>
      <c r="F73" s="110"/>
      <c r="G73" s="110"/>
      <c r="H73" s="110"/>
      <c r="I73" s="372"/>
      <c r="J73" s="372"/>
    </row>
    <row r="74" spans="1:10" ht="30" customHeight="1">
      <c r="A74" s="372" t="s">
        <v>814</v>
      </c>
      <c r="B74" s="113" t="s">
        <v>810</v>
      </c>
      <c r="C74" s="372" t="s">
        <v>769</v>
      </c>
      <c r="D74" s="114" t="s">
        <v>815</v>
      </c>
      <c r="E74" s="102">
        <v>90</v>
      </c>
      <c r="F74" s="110"/>
      <c r="G74" s="110"/>
      <c r="H74" s="110"/>
      <c r="I74" s="372"/>
      <c r="J74" s="372"/>
    </row>
    <row r="75" spans="1:10" ht="30" customHeight="1">
      <c r="A75" s="372" t="s">
        <v>816</v>
      </c>
      <c r="B75" s="113" t="s">
        <v>810</v>
      </c>
      <c r="C75" s="372" t="s">
        <v>769</v>
      </c>
      <c r="D75" s="114" t="s">
        <v>817</v>
      </c>
      <c r="E75" s="102">
        <v>90</v>
      </c>
      <c r="F75" s="110"/>
      <c r="G75" s="110"/>
      <c r="H75" s="110"/>
      <c r="I75" s="372"/>
      <c r="J75" s="372"/>
    </row>
    <row r="76" spans="1:10" ht="30" customHeight="1">
      <c r="A76" s="372" t="s">
        <v>818</v>
      </c>
      <c r="B76" s="113" t="s">
        <v>810</v>
      </c>
      <c r="C76" s="372" t="s">
        <v>769</v>
      </c>
      <c r="D76" s="114" t="s">
        <v>819</v>
      </c>
      <c r="E76" s="102">
        <v>90</v>
      </c>
      <c r="F76" s="110"/>
      <c r="G76" s="110"/>
      <c r="H76" s="110"/>
      <c r="I76" s="372"/>
      <c r="J76" s="372"/>
    </row>
    <row r="77" spans="1:10" ht="30" customHeight="1">
      <c r="A77" s="372" t="s">
        <v>820</v>
      </c>
      <c r="B77" s="113" t="s">
        <v>810</v>
      </c>
      <c r="C77" s="372" t="s">
        <v>769</v>
      </c>
      <c r="D77" s="114" t="s">
        <v>821</v>
      </c>
      <c r="E77" s="102">
        <v>90</v>
      </c>
      <c r="F77" s="110"/>
      <c r="G77" s="110"/>
      <c r="H77" s="110"/>
      <c r="I77" s="372"/>
      <c r="J77" s="372"/>
    </row>
    <row r="78" spans="1:10" ht="30" customHeight="1">
      <c r="A78" s="372" t="s">
        <v>822</v>
      </c>
      <c r="B78" s="113" t="s">
        <v>810</v>
      </c>
      <c r="C78" s="372" t="s">
        <v>769</v>
      </c>
      <c r="D78" s="114" t="s">
        <v>823</v>
      </c>
      <c r="E78" s="102">
        <v>90</v>
      </c>
      <c r="F78" s="110"/>
      <c r="G78" s="110"/>
      <c r="H78" s="110"/>
      <c r="I78" s="372"/>
      <c r="J78" s="372"/>
    </row>
    <row r="79" spans="1:10" ht="30" customHeight="1">
      <c r="A79" s="372" t="s">
        <v>824</v>
      </c>
      <c r="B79" s="113" t="s">
        <v>810</v>
      </c>
      <c r="C79" s="372" t="s">
        <v>769</v>
      </c>
      <c r="D79" s="114" t="s">
        <v>825</v>
      </c>
      <c r="E79" s="102">
        <v>90</v>
      </c>
      <c r="F79" s="110"/>
      <c r="G79" s="110"/>
      <c r="H79" s="110"/>
      <c r="I79" s="372"/>
      <c r="J79" s="372"/>
    </row>
    <row r="80" spans="1:10" ht="30" customHeight="1">
      <c r="A80" s="372" t="s">
        <v>578</v>
      </c>
      <c r="B80" s="113" t="s">
        <v>810</v>
      </c>
      <c r="C80" s="372" t="s">
        <v>769</v>
      </c>
      <c r="D80" s="114" t="s">
        <v>826</v>
      </c>
      <c r="E80" s="102">
        <v>90</v>
      </c>
      <c r="F80" s="110"/>
      <c r="G80" s="110"/>
      <c r="H80" s="110"/>
      <c r="I80" s="372"/>
      <c r="J80" s="372"/>
    </row>
    <row r="81" spans="1:10" ht="30" customHeight="1">
      <c r="A81" s="372" t="s">
        <v>827</v>
      </c>
      <c r="B81" s="113" t="s">
        <v>810</v>
      </c>
      <c r="C81" s="372" t="s">
        <v>769</v>
      </c>
      <c r="D81" s="114" t="s">
        <v>828</v>
      </c>
      <c r="E81" s="102">
        <v>90</v>
      </c>
      <c r="F81" s="110"/>
      <c r="G81" s="110"/>
      <c r="H81" s="110"/>
      <c r="I81" s="372"/>
      <c r="J81" s="372"/>
    </row>
    <row r="82" spans="1:10" ht="30" customHeight="1">
      <c r="A82" s="372" t="s">
        <v>829</v>
      </c>
      <c r="B82" s="113" t="s">
        <v>810</v>
      </c>
      <c r="C82" s="372" t="s">
        <v>769</v>
      </c>
      <c r="D82" s="114" t="s">
        <v>830</v>
      </c>
      <c r="E82" s="102">
        <v>90</v>
      </c>
      <c r="F82" s="110"/>
      <c r="G82" s="110"/>
      <c r="H82" s="110"/>
      <c r="I82" s="372"/>
      <c r="J82" s="372"/>
    </row>
    <row r="83" spans="1:10" ht="30" customHeight="1">
      <c r="A83" s="372" t="s">
        <v>831</v>
      </c>
      <c r="B83" s="113" t="s">
        <v>810</v>
      </c>
      <c r="C83" s="372" t="s">
        <v>769</v>
      </c>
      <c r="D83" s="114" t="s">
        <v>832</v>
      </c>
      <c r="E83" s="102">
        <v>113.5</v>
      </c>
      <c r="F83" s="110"/>
      <c r="G83" s="110"/>
      <c r="H83" s="110"/>
      <c r="I83" s="372"/>
      <c r="J83" s="372"/>
    </row>
    <row r="84" spans="1:10" ht="30" customHeight="1">
      <c r="A84" s="372" t="s">
        <v>833</v>
      </c>
      <c r="B84" s="113" t="s">
        <v>810</v>
      </c>
      <c r="C84" s="372" t="s">
        <v>769</v>
      </c>
      <c r="D84" s="114" t="s">
        <v>834</v>
      </c>
      <c r="E84" s="102">
        <v>90</v>
      </c>
      <c r="F84" s="110"/>
      <c r="G84" s="110"/>
      <c r="H84" s="110"/>
      <c r="I84" s="372"/>
      <c r="J84" s="372"/>
    </row>
    <row r="85" spans="1:10" ht="30" customHeight="1">
      <c r="A85" s="372" t="s">
        <v>835</v>
      </c>
      <c r="B85" s="113" t="s">
        <v>810</v>
      </c>
      <c r="C85" s="372" t="s">
        <v>769</v>
      </c>
      <c r="D85" s="114" t="s">
        <v>836</v>
      </c>
      <c r="E85" s="102">
        <v>90</v>
      </c>
      <c r="F85" s="110"/>
      <c r="G85" s="110"/>
      <c r="H85" s="110"/>
      <c r="I85" s="372"/>
      <c r="J85" s="372"/>
    </row>
    <row r="86" spans="1:10" ht="30" customHeight="1">
      <c r="A86" s="372" t="s">
        <v>837</v>
      </c>
      <c r="B86" s="113" t="s">
        <v>810</v>
      </c>
      <c r="C86" s="372" t="s">
        <v>769</v>
      </c>
      <c r="D86" s="114" t="s">
        <v>838</v>
      </c>
      <c r="E86" s="102">
        <v>90</v>
      </c>
      <c r="F86" s="110"/>
      <c r="G86" s="110"/>
      <c r="H86" s="110"/>
      <c r="I86" s="372"/>
      <c r="J86" s="372"/>
    </row>
    <row r="87" spans="1:10" ht="30" customHeight="1">
      <c r="A87" s="372" t="s">
        <v>839</v>
      </c>
      <c r="B87" s="113" t="s">
        <v>810</v>
      </c>
      <c r="C87" s="372" t="s">
        <v>769</v>
      </c>
      <c r="D87" s="114" t="s">
        <v>840</v>
      </c>
      <c r="E87" s="102">
        <v>90</v>
      </c>
      <c r="F87" s="110"/>
      <c r="G87" s="110"/>
      <c r="H87" s="110"/>
      <c r="I87" s="372"/>
      <c r="J87" s="372"/>
    </row>
    <row r="88" spans="1:10" ht="30" customHeight="1">
      <c r="A88" s="372" t="s">
        <v>841</v>
      </c>
      <c r="B88" s="113" t="s">
        <v>810</v>
      </c>
      <c r="C88" s="372" t="s">
        <v>769</v>
      </c>
      <c r="D88" s="114" t="s">
        <v>842</v>
      </c>
      <c r="E88" s="102">
        <v>90</v>
      </c>
      <c r="F88" s="110"/>
      <c r="G88" s="110"/>
      <c r="H88" s="110"/>
      <c r="I88" s="372"/>
      <c r="J88" s="372"/>
    </row>
    <row r="89" spans="1:10" ht="30" customHeight="1">
      <c r="A89" s="372" t="s">
        <v>843</v>
      </c>
      <c r="B89" s="113" t="s">
        <v>810</v>
      </c>
      <c r="C89" s="372" t="s">
        <v>769</v>
      </c>
      <c r="D89" s="114" t="s">
        <v>844</v>
      </c>
      <c r="E89" s="102">
        <v>90</v>
      </c>
      <c r="F89" s="110"/>
      <c r="G89" s="110"/>
      <c r="H89" s="110"/>
      <c r="I89" s="372"/>
      <c r="J89" s="372"/>
    </row>
    <row r="90" spans="1:10" ht="30" customHeight="1">
      <c r="A90" s="372" t="s">
        <v>845</v>
      </c>
      <c r="B90" s="113" t="s">
        <v>810</v>
      </c>
      <c r="C90" s="372" t="s">
        <v>769</v>
      </c>
      <c r="D90" s="114" t="s">
        <v>846</v>
      </c>
      <c r="E90" s="102">
        <v>90</v>
      </c>
      <c r="F90" s="110"/>
      <c r="G90" s="110"/>
      <c r="H90" s="110"/>
      <c r="I90" s="372"/>
      <c r="J90" s="372"/>
    </row>
    <row r="91" spans="1:10" ht="30" customHeight="1">
      <c r="A91" s="372" t="s">
        <v>847</v>
      </c>
      <c r="B91" s="113" t="s">
        <v>810</v>
      </c>
      <c r="C91" s="372" t="s">
        <v>769</v>
      </c>
      <c r="D91" s="114" t="s">
        <v>848</v>
      </c>
      <c r="E91" s="102">
        <v>90</v>
      </c>
      <c r="F91" s="110"/>
      <c r="G91" s="110"/>
      <c r="H91" s="110"/>
      <c r="I91" s="372"/>
      <c r="J91" s="372"/>
    </row>
    <row r="92" spans="1:10" ht="30" customHeight="1">
      <c r="A92" s="372" t="s">
        <v>849</v>
      </c>
      <c r="B92" s="113" t="s">
        <v>810</v>
      </c>
      <c r="C92" s="372" t="s">
        <v>769</v>
      </c>
      <c r="D92" s="114" t="s">
        <v>850</v>
      </c>
      <c r="E92" s="102">
        <v>90</v>
      </c>
      <c r="F92" s="110"/>
      <c r="G92" s="110"/>
      <c r="H92" s="110"/>
      <c r="I92" s="372"/>
      <c r="J92" s="372"/>
    </row>
    <row r="93" spans="1:10" ht="30" customHeight="1">
      <c r="A93" s="372" t="s">
        <v>851</v>
      </c>
      <c r="B93" s="113" t="s">
        <v>810</v>
      </c>
      <c r="C93" s="372" t="s">
        <v>769</v>
      </c>
      <c r="D93" s="114" t="s">
        <v>852</v>
      </c>
      <c r="E93" s="102">
        <v>90</v>
      </c>
      <c r="F93" s="110"/>
      <c r="G93" s="110"/>
      <c r="H93" s="110"/>
      <c r="I93" s="372"/>
      <c r="J93" s="372"/>
    </row>
    <row r="94" spans="1:10" ht="30" customHeight="1">
      <c r="A94" s="372" t="s">
        <v>853</v>
      </c>
      <c r="B94" s="113" t="s">
        <v>810</v>
      </c>
      <c r="C94" s="372" t="s">
        <v>769</v>
      </c>
      <c r="D94" s="114" t="s">
        <v>854</v>
      </c>
      <c r="E94" s="102">
        <v>90</v>
      </c>
      <c r="F94" s="110"/>
      <c r="G94" s="110"/>
      <c r="H94" s="110"/>
      <c r="I94" s="372"/>
      <c r="J94" s="372"/>
    </row>
    <row r="95" spans="1:10" ht="30" customHeight="1">
      <c r="A95" s="372" t="s">
        <v>855</v>
      </c>
      <c r="B95" s="113" t="s">
        <v>810</v>
      </c>
      <c r="C95" s="372" t="s">
        <v>769</v>
      </c>
      <c r="D95" s="114" t="s">
        <v>856</v>
      </c>
      <c r="E95" s="102">
        <v>90</v>
      </c>
      <c r="F95" s="110"/>
      <c r="G95" s="110"/>
      <c r="H95" s="110"/>
      <c r="I95" s="372"/>
      <c r="J95" s="372"/>
    </row>
    <row r="96" spans="1:10" ht="30" customHeight="1">
      <c r="A96" s="372" t="s">
        <v>857</v>
      </c>
      <c r="B96" s="113" t="s">
        <v>810</v>
      </c>
      <c r="C96" s="372" t="s">
        <v>769</v>
      </c>
      <c r="D96" s="114" t="s">
        <v>858</v>
      </c>
      <c r="E96" s="102">
        <v>90</v>
      </c>
      <c r="F96" s="110"/>
      <c r="G96" s="110"/>
      <c r="H96" s="110"/>
      <c r="I96" s="372"/>
      <c r="J96" s="372"/>
    </row>
    <row r="97" spans="1:10" ht="30" customHeight="1">
      <c r="A97" s="372" t="s">
        <v>859</v>
      </c>
      <c r="B97" s="113" t="s">
        <v>810</v>
      </c>
      <c r="C97" s="372" t="s">
        <v>769</v>
      </c>
      <c r="D97" s="114" t="s">
        <v>860</v>
      </c>
      <c r="E97" s="102">
        <v>90</v>
      </c>
      <c r="F97" s="106"/>
      <c r="G97" s="115"/>
      <c r="H97" s="110"/>
      <c r="I97" s="372"/>
      <c r="J97" s="372"/>
    </row>
    <row r="98" spans="1:10" ht="30" customHeight="1">
      <c r="A98" s="372" t="s">
        <v>861</v>
      </c>
      <c r="B98" s="113" t="s">
        <v>810</v>
      </c>
      <c r="C98" s="372" t="s">
        <v>769</v>
      </c>
      <c r="D98" s="114" t="s">
        <v>862</v>
      </c>
      <c r="E98" s="102">
        <v>90</v>
      </c>
      <c r="F98" s="106"/>
      <c r="G98" s="115"/>
      <c r="H98" s="110"/>
      <c r="I98" s="372"/>
      <c r="J98" s="372"/>
    </row>
    <row r="99" spans="1:10" ht="30" customHeight="1">
      <c r="A99" s="372" t="s">
        <v>863</v>
      </c>
      <c r="B99" s="113" t="s">
        <v>810</v>
      </c>
      <c r="C99" s="372" t="s">
        <v>769</v>
      </c>
      <c r="D99" s="114" t="s">
        <v>864</v>
      </c>
      <c r="E99" s="102">
        <v>90</v>
      </c>
      <c r="F99" s="106"/>
      <c r="G99" s="115"/>
      <c r="H99" s="110"/>
      <c r="I99" s="372"/>
      <c r="J99" s="372"/>
    </row>
    <row r="100" spans="1:10" ht="30" customHeight="1">
      <c r="A100" s="372" t="s">
        <v>865</v>
      </c>
      <c r="B100" s="113" t="s">
        <v>810</v>
      </c>
      <c r="C100" s="372" t="s">
        <v>769</v>
      </c>
      <c r="D100" s="114" t="s">
        <v>866</v>
      </c>
      <c r="E100" s="102">
        <v>113.5</v>
      </c>
      <c r="F100" s="106"/>
      <c r="G100" s="115"/>
      <c r="H100" s="110"/>
      <c r="I100" s="372"/>
      <c r="J100" s="372"/>
    </row>
    <row r="101" spans="1:10" ht="30" customHeight="1">
      <c r="A101" s="372" t="s">
        <v>867</v>
      </c>
      <c r="B101" s="113" t="s">
        <v>810</v>
      </c>
      <c r="C101" s="372" t="s">
        <v>769</v>
      </c>
      <c r="D101" s="114" t="s">
        <v>868</v>
      </c>
      <c r="E101" s="102">
        <v>90</v>
      </c>
      <c r="F101" s="106"/>
      <c r="G101" s="115"/>
      <c r="H101" s="110"/>
      <c r="I101" s="372"/>
      <c r="J101" s="372"/>
    </row>
    <row r="102" spans="1:10" ht="30" customHeight="1">
      <c r="A102" s="372" t="s">
        <v>869</v>
      </c>
      <c r="B102" s="113" t="s">
        <v>810</v>
      </c>
      <c r="C102" s="372" t="s">
        <v>769</v>
      </c>
      <c r="D102" s="114" t="s">
        <v>870</v>
      </c>
      <c r="E102" s="102">
        <v>90</v>
      </c>
      <c r="F102" s="106"/>
      <c r="G102" s="115"/>
      <c r="H102" s="110"/>
      <c r="I102" s="372"/>
      <c r="J102" s="372"/>
    </row>
    <row r="103" spans="1:10" ht="30" customHeight="1">
      <c r="A103" s="372" t="s">
        <v>871</v>
      </c>
      <c r="B103" s="113" t="s">
        <v>810</v>
      </c>
      <c r="C103" s="372" t="s">
        <v>769</v>
      </c>
      <c r="D103" s="114" t="s">
        <v>872</v>
      </c>
      <c r="E103" s="102">
        <v>90</v>
      </c>
      <c r="F103" s="106"/>
      <c r="G103" s="115"/>
      <c r="H103" s="110"/>
      <c r="I103" s="372"/>
      <c r="J103" s="372"/>
    </row>
    <row r="104" spans="1:10" ht="30" customHeight="1">
      <c r="A104" s="372" t="s">
        <v>873</v>
      </c>
      <c r="B104" s="113" t="s">
        <v>810</v>
      </c>
      <c r="C104" s="372" t="s">
        <v>769</v>
      </c>
      <c r="D104" s="114" t="s">
        <v>874</v>
      </c>
      <c r="E104" s="102">
        <v>90</v>
      </c>
      <c r="F104" s="106"/>
      <c r="G104" s="115"/>
      <c r="H104" s="110"/>
      <c r="I104" s="372"/>
      <c r="J104" s="372"/>
    </row>
    <row r="105" spans="1:10" ht="30" customHeight="1">
      <c r="A105" s="372" t="s">
        <v>875</v>
      </c>
      <c r="B105" s="113" t="s">
        <v>810</v>
      </c>
      <c r="C105" s="372" t="s">
        <v>769</v>
      </c>
      <c r="D105" s="114" t="s">
        <v>876</v>
      </c>
      <c r="E105" s="102">
        <v>90</v>
      </c>
      <c r="F105" s="106"/>
      <c r="G105" s="115"/>
      <c r="H105" s="110"/>
      <c r="I105" s="372"/>
      <c r="J105" s="372"/>
    </row>
    <row r="106" spans="1:10" ht="30" customHeight="1">
      <c r="A106" s="372" t="s">
        <v>877</v>
      </c>
      <c r="B106" s="113" t="s">
        <v>810</v>
      </c>
      <c r="C106" s="372" t="s">
        <v>769</v>
      </c>
      <c r="D106" s="114" t="s">
        <v>878</v>
      </c>
      <c r="E106" s="102">
        <v>90</v>
      </c>
      <c r="F106" s="106"/>
      <c r="G106" s="115"/>
      <c r="H106" s="110"/>
      <c r="I106" s="372"/>
      <c r="J106" s="372"/>
    </row>
    <row r="107" spans="1:10" ht="30" customHeight="1">
      <c r="A107" s="372" t="s">
        <v>879</v>
      </c>
      <c r="B107" s="113" t="s">
        <v>810</v>
      </c>
      <c r="C107" s="372" t="s">
        <v>769</v>
      </c>
      <c r="D107" s="114" t="s">
        <v>880</v>
      </c>
      <c r="E107" s="102">
        <v>90</v>
      </c>
      <c r="F107" s="106"/>
      <c r="G107" s="115"/>
      <c r="H107" s="110"/>
      <c r="I107" s="372"/>
      <c r="J107" s="372"/>
    </row>
    <row r="108" spans="1:10" ht="30" customHeight="1">
      <c r="A108" s="372" t="s">
        <v>881</v>
      </c>
      <c r="B108" s="113" t="s">
        <v>810</v>
      </c>
      <c r="C108" s="372" t="s">
        <v>769</v>
      </c>
      <c r="D108" s="114" t="s">
        <v>882</v>
      </c>
      <c r="E108" s="102">
        <v>90</v>
      </c>
      <c r="F108" s="106"/>
      <c r="G108" s="115"/>
      <c r="H108" s="110"/>
      <c r="I108" s="372"/>
      <c r="J108" s="372"/>
    </row>
    <row r="109" spans="1:10" ht="30" customHeight="1">
      <c r="A109" s="372" t="s">
        <v>883</v>
      </c>
      <c r="B109" s="113" t="s">
        <v>810</v>
      </c>
      <c r="C109" s="372" t="s">
        <v>769</v>
      </c>
      <c r="D109" s="114" t="s">
        <v>884</v>
      </c>
      <c r="E109" s="102">
        <v>90</v>
      </c>
      <c r="F109" s="106"/>
      <c r="G109" s="115"/>
      <c r="H109" s="110"/>
      <c r="I109" s="372"/>
      <c r="J109" s="372"/>
    </row>
    <row r="110" spans="1:10" ht="30" customHeight="1">
      <c r="A110" s="372" t="s">
        <v>885</v>
      </c>
      <c r="B110" s="113" t="s">
        <v>810</v>
      </c>
      <c r="C110" s="372" t="s">
        <v>769</v>
      </c>
      <c r="D110" s="114" t="s">
        <v>886</v>
      </c>
      <c r="E110" s="102">
        <v>90</v>
      </c>
      <c r="F110" s="106"/>
      <c r="G110" s="115"/>
      <c r="H110" s="110"/>
      <c r="I110" s="372"/>
      <c r="J110" s="372"/>
    </row>
    <row r="111" spans="1:10" ht="30" customHeight="1">
      <c r="A111" s="372" t="s">
        <v>887</v>
      </c>
      <c r="B111" s="113" t="s">
        <v>810</v>
      </c>
      <c r="C111" s="372" t="s">
        <v>769</v>
      </c>
      <c r="D111" s="114" t="s">
        <v>888</v>
      </c>
      <c r="E111" s="102">
        <v>90</v>
      </c>
      <c r="F111" s="106"/>
      <c r="G111" s="115"/>
      <c r="H111" s="110"/>
      <c r="I111" s="372"/>
      <c r="J111" s="372"/>
    </row>
    <row r="112" spans="1:10" ht="30" customHeight="1">
      <c r="A112" s="372" t="s">
        <v>889</v>
      </c>
      <c r="B112" s="113" t="s">
        <v>810</v>
      </c>
      <c r="C112" s="372" t="s">
        <v>769</v>
      </c>
      <c r="D112" s="114" t="s">
        <v>890</v>
      </c>
      <c r="E112" s="102">
        <v>90</v>
      </c>
      <c r="F112" s="106"/>
      <c r="G112" s="115"/>
      <c r="H112" s="110"/>
      <c r="I112" s="372"/>
      <c r="J112" s="372"/>
    </row>
    <row r="113" spans="1:10" ht="30" customHeight="1">
      <c r="A113" s="372" t="s">
        <v>891</v>
      </c>
      <c r="B113" s="113" t="s">
        <v>810</v>
      </c>
      <c r="C113" s="372" t="s">
        <v>769</v>
      </c>
      <c r="D113" s="114" t="s">
        <v>892</v>
      </c>
      <c r="E113" s="102">
        <v>90</v>
      </c>
      <c r="F113" s="106"/>
      <c r="G113" s="115"/>
      <c r="H113" s="110"/>
      <c r="I113" s="372"/>
      <c r="J113" s="372"/>
    </row>
    <row r="114" spans="1:10" ht="30" customHeight="1">
      <c r="A114" s="372" t="s">
        <v>893</v>
      </c>
      <c r="B114" s="113" t="s">
        <v>810</v>
      </c>
      <c r="C114" s="372" t="s">
        <v>769</v>
      </c>
      <c r="D114" s="114" t="s">
        <v>894</v>
      </c>
      <c r="E114" s="102">
        <v>90</v>
      </c>
      <c r="F114" s="106"/>
      <c r="G114" s="115"/>
      <c r="H114" s="110"/>
      <c r="I114" s="372"/>
      <c r="J114" s="372"/>
    </row>
    <row r="115" spans="1:10" ht="30" customHeight="1">
      <c r="A115" s="372" t="s">
        <v>895</v>
      </c>
      <c r="B115" s="113" t="s">
        <v>810</v>
      </c>
      <c r="C115" s="372" t="s">
        <v>769</v>
      </c>
      <c r="D115" s="114" t="s">
        <v>896</v>
      </c>
      <c r="E115" s="102">
        <v>90</v>
      </c>
      <c r="F115" s="106"/>
      <c r="G115" s="115"/>
      <c r="H115" s="110"/>
      <c r="I115" s="372"/>
      <c r="J115" s="372"/>
    </row>
    <row r="116" spans="1:10" ht="30" customHeight="1">
      <c r="A116" s="372" t="s">
        <v>897</v>
      </c>
      <c r="B116" s="113" t="s">
        <v>810</v>
      </c>
      <c r="C116" s="372" t="s">
        <v>769</v>
      </c>
      <c r="D116" s="114" t="s">
        <v>898</v>
      </c>
      <c r="E116" s="102">
        <v>90</v>
      </c>
      <c r="F116" s="106"/>
      <c r="G116" s="115"/>
      <c r="H116" s="110"/>
      <c r="I116" s="372"/>
      <c r="J116" s="372"/>
    </row>
    <row r="117" spans="1:10" ht="30" customHeight="1">
      <c r="A117" s="372" t="s">
        <v>899</v>
      </c>
      <c r="B117" s="113" t="s">
        <v>810</v>
      </c>
      <c r="C117" s="372" t="s">
        <v>769</v>
      </c>
      <c r="D117" s="114" t="s">
        <v>900</v>
      </c>
      <c r="E117" s="102">
        <v>113.5</v>
      </c>
      <c r="F117" s="106"/>
      <c r="G117" s="115"/>
      <c r="H117" s="110"/>
      <c r="I117" s="372"/>
      <c r="J117" s="372"/>
    </row>
    <row r="118" spans="1:10" ht="30" customHeight="1">
      <c r="A118" s="372" t="s">
        <v>901</v>
      </c>
      <c r="B118" s="113" t="s">
        <v>810</v>
      </c>
      <c r="C118" s="372" t="s">
        <v>769</v>
      </c>
      <c r="D118" s="114" t="s">
        <v>902</v>
      </c>
      <c r="E118" s="102">
        <v>90</v>
      </c>
      <c r="F118" s="106"/>
      <c r="G118" s="115"/>
      <c r="H118" s="110"/>
      <c r="I118" s="372"/>
      <c r="J118" s="372"/>
    </row>
    <row r="119" spans="1:10" ht="30" customHeight="1">
      <c r="A119" s="372" t="s">
        <v>903</v>
      </c>
      <c r="B119" s="113" t="s">
        <v>810</v>
      </c>
      <c r="C119" s="372" t="s">
        <v>769</v>
      </c>
      <c r="D119" s="114" t="s">
        <v>904</v>
      </c>
      <c r="E119" s="102">
        <v>90</v>
      </c>
      <c r="F119" s="106"/>
      <c r="G119" s="115"/>
      <c r="H119" s="110"/>
      <c r="I119" s="372"/>
      <c r="J119" s="372"/>
    </row>
    <row r="120" spans="1:10" ht="30" customHeight="1">
      <c r="A120" s="372" t="s">
        <v>905</v>
      </c>
      <c r="B120" s="113" t="s">
        <v>810</v>
      </c>
      <c r="C120" s="372" t="s">
        <v>769</v>
      </c>
      <c r="D120" s="114" t="s">
        <v>906</v>
      </c>
      <c r="E120" s="102">
        <v>90</v>
      </c>
      <c r="F120" s="106"/>
      <c r="G120" s="115"/>
      <c r="H120" s="110"/>
      <c r="I120" s="372"/>
      <c r="J120" s="372"/>
    </row>
    <row r="121" spans="1:10" ht="30" customHeight="1">
      <c r="A121" s="372" t="s">
        <v>907</v>
      </c>
      <c r="B121" s="113" t="s">
        <v>810</v>
      </c>
      <c r="C121" s="372" t="s">
        <v>769</v>
      </c>
      <c r="D121" s="114" t="s">
        <v>908</v>
      </c>
      <c r="E121" s="102">
        <v>90</v>
      </c>
      <c r="F121" s="106"/>
      <c r="G121" s="115"/>
      <c r="H121" s="110"/>
      <c r="I121" s="372"/>
      <c r="J121" s="372"/>
    </row>
    <row r="122" spans="1:10" ht="30" customHeight="1">
      <c r="A122" s="372" t="s">
        <v>909</v>
      </c>
      <c r="B122" s="113" t="s">
        <v>810</v>
      </c>
      <c r="C122" s="372" t="s">
        <v>769</v>
      </c>
      <c r="D122" s="114" t="s">
        <v>910</v>
      </c>
      <c r="E122" s="102">
        <v>90</v>
      </c>
      <c r="F122" s="106"/>
      <c r="G122" s="115"/>
      <c r="H122" s="110"/>
      <c r="I122" s="372"/>
      <c r="J122" s="372"/>
    </row>
    <row r="123" spans="1:10" ht="30" customHeight="1">
      <c r="A123" s="372" t="s">
        <v>911</v>
      </c>
      <c r="B123" s="113" t="s">
        <v>810</v>
      </c>
      <c r="C123" s="372" t="s">
        <v>769</v>
      </c>
      <c r="D123" s="114" t="s">
        <v>912</v>
      </c>
      <c r="E123" s="102">
        <v>90</v>
      </c>
      <c r="F123" s="106"/>
      <c r="G123" s="115"/>
      <c r="H123" s="110"/>
      <c r="I123" s="372"/>
      <c r="J123" s="372"/>
    </row>
    <row r="124" spans="1:10" ht="30" customHeight="1">
      <c r="A124" s="372" t="s">
        <v>913</v>
      </c>
      <c r="B124" s="113" t="s">
        <v>810</v>
      </c>
      <c r="C124" s="372" t="s">
        <v>769</v>
      </c>
      <c r="D124" s="114" t="s">
        <v>914</v>
      </c>
      <c r="E124" s="102">
        <v>90</v>
      </c>
      <c r="F124" s="106"/>
      <c r="G124" s="115"/>
      <c r="H124" s="110"/>
      <c r="I124" s="372"/>
      <c r="J124" s="372"/>
    </row>
    <row r="125" spans="1:10" ht="30" customHeight="1">
      <c r="A125" s="372" t="s">
        <v>915</v>
      </c>
      <c r="B125" s="113" t="s">
        <v>810</v>
      </c>
      <c r="C125" s="372" t="s">
        <v>769</v>
      </c>
      <c r="D125" s="114" t="s">
        <v>916</v>
      </c>
      <c r="E125" s="102">
        <v>90</v>
      </c>
      <c r="F125" s="106"/>
      <c r="G125" s="115"/>
      <c r="H125" s="110"/>
      <c r="I125" s="372"/>
      <c r="J125" s="372"/>
    </row>
    <row r="126" spans="1:10" ht="30" customHeight="1">
      <c r="A126" s="372" t="s">
        <v>917</v>
      </c>
      <c r="B126" s="113" t="s">
        <v>810</v>
      </c>
      <c r="C126" s="372" t="s">
        <v>769</v>
      </c>
      <c r="D126" s="114" t="s">
        <v>918</v>
      </c>
      <c r="E126" s="102">
        <v>90</v>
      </c>
      <c r="F126" s="106"/>
      <c r="G126" s="115"/>
      <c r="H126" s="110"/>
      <c r="I126" s="372"/>
      <c r="J126" s="372"/>
    </row>
    <row r="127" spans="1:10" ht="30" customHeight="1">
      <c r="A127" s="372" t="s">
        <v>919</v>
      </c>
      <c r="B127" s="113" t="s">
        <v>810</v>
      </c>
      <c r="C127" s="372" t="s">
        <v>769</v>
      </c>
      <c r="D127" s="114" t="s">
        <v>920</v>
      </c>
      <c r="E127" s="102">
        <v>90</v>
      </c>
      <c r="F127" s="106"/>
      <c r="G127" s="115"/>
      <c r="H127" s="110"/>
      <c r="I127" s="372"/>
      <c r="J127" s="372"/>
    </row>
    <row r="128" spans="1:10" ht="30" customHeight="1">
      <c r="A128" s="372" t="s">
        <v>921</v>
      </c>
      <c r="B128" s="113" t="s">
        <v>810</v>
      </c>
      <c r="C128" s="372" t="s">
        <v>769</v>
      </c>
      <c r="D128" s="114" t="s">
        <v>922</v>
      </c>
      <c r="E128" s="102">
        <v>90</v>
      </c>
      <c r="F128" s="106"/>
      <c r="G128" s="115"/>
      <c r="H128" s="110"/>
      <c r="I128" s="372"/>
      <c r="J128" s="372"/>
    </row>
    <row r="129" spans="1:10" ht="30" customHeight="1">
      <c r="A129" s="372" t="s">
        <v>923</v>
      </c>
      <c r="B129" s="113" t="s">
        <v>810</v>
      </c>
      <c r="C129" s="372" t="s">
        <v>769</v>
      </c>
      <c r="D129" s="114" t="s">
        <v>924</v>
      </c>
      <c r="E129" s="102">
        <v>90</v>
      </c>
      <c r="F129" s="106"/>
      <c r="G129" s="115"/>
      <c r="H129" s="110"/>
      <c r="I129" s="372"/>
      <c r="J129" s="372"/>
    </row>
    <row r="130" spans="1:10" ht="30" customHeight="1">
      <c r="A130" s="372" t="s">
        <v>925</v>
      </c>
      <c r="B130" s="113" t="s">
        <v>810</v>
      </c>
      <c r="C130" s="372" t="s">
        <v>769</v>
      </c>
      <c r="D130" s="114" t="s">
        <v>926</v>
      </c>
      <c r="E130" s="102">
        <v>90</v>
      </c>
      <c r="F130" s="106"/>
      <c r="G130" s="115"/>
      <c r="H130" s="110"/>
      <c r="I130" s="372"/>
      <c r="J130" s="372"/>
    </row>
    <row r="131" spans="1:10" ht="30" customHeight="1">
      <c r="A131" s="372" t="s">
        <v>927</v>
      </c>
      <c r="B131" s="113" t="s">
        <v>810</v>
      </c>
      <c r="C131" s="372" t="s">
        <v>769</v>
      </c>
      <c r="D131" s="114" t="s">
        <v>928</v>
      </c>
      <c r="E131" s="102">
        <v>90</v>
      </c>
      <c r="F131" s="106"/>
      <c r="G131" s="115"/>
      <c r="H131" s="110"/>
      <c r="I131" s="372"/>
      <c r="J131" s="372"/>
    </row>
    <row r="132" spans="1:10" ht="30" customHeight="1">
      <c r="A132" s="372" t="s">
        <v>929</v>
      </c>
      <c r="B132" s="113" t="s">
        <v>810</v>
      </c>
      <c r="C132" s="372" t="s">
        <v>769</v>
      </c>
      <c r="D132" s="114" t="s">
        <v>930</v>
      </c>
      <c r="E132" s="102">
        <v>90</v>
      </c>
      <c r="F132" s="106"/>
      <c r="G132" s="115"/>
      <c r="H132" s="110"/>
      <c r="I132" s="372"/>
      <c r="J132" s="372"/>
    </row>
    <row r="133" spans="1:10" ht="30" customHeight="1">
      <c r="A133" s="372" t="s">
        <v>931</v>
      </c>
      <c r="B133" s="113" t="s">
        <v>810</v>
      </c>
      <c r="C133" s="372" t="s">
        <v>769</v>
      </c>
      <c r="D133" s="114" t="s">
        <v>932</v>
      </c>
      <c r="E133" s="102">
        <v>110</v>
      </c>
      <c r="F133" s="106"/>
      <c r="G133" s="115"/>
      <c r="H133" s="110"/>
      <c r="I133" s="372"/>
      <c r="J133" s="372"/>
    </row>
    <row r="134" spans="1:10" ht="30" customHeight="1">
      <c r="A134" s="372" t="s">
        <v>933</v>
      </c>
      <c r="B134" s="113" t="s">
        <v>810</v>
      </c>
      <c r="C134" s="372" t="s">
        <v>769</v>
      </c>
      <c r="D134" s="114" t="s">
        <v>934</v>
      </c>
      <c r="E134" s="102">
        <v>110</v>
      </c>
      <c r="F134" s="106"/>
      <c r="G134" s="115"/>
      <c r="H134" s="110"/>
      <c r="I134" s="372"/>
      <c r="J134" s="372"/>
    </row>
    <row r="135" spans="1:10" ht="30" customHeight="1">
      <c r="A135" s="372" t="s">
        <v>935</v>
      </c>
      <c r="B135" s="113" t="s">
        <v>810</v>
      </c>
      <c r="C135" s="372" t="s">
        <v>769</v>
      </c>
      <c r="D135" s="114" t="s">
        <v>936</v>
      </c>
      <c r="E135" s="102">
        <v>154</v>
      </c>
      <c r="F135" s="106"/>
      <c r="G135" s="115"/>
      <c r="H135" s="110"/>
      <c r="I135" s="372"/>
      <c r="J135" s="372"/>
    </row>
    <row r="136" spans="1:10" ht="30" customHeight="1">
      <c r="A136" s="372" t="s">
        <v>937</v>
      </c>
      <c r="B136" s="113" t="s">
        <v>810</v>
      </c>
      <c r="C136" s="372" t="s">
        <v>769</v>
      </c>
      <c r="D136" s="114" t="s">
        <v>938</v>
      </c>
      <c r="E136" s="102">
        <v>113.5</v>
      </c>
      <c r="F136" s="106"/>
      <c r="G136" s="115"/>
      <c r="H136" s="110"/>
      <c r="I136" s="372"/>
      <c r="J136" s="372"/>
    </row>
    <row r="137" spans="1:10" ht="30" customHeight="1">
      <c r="A137" s="372" t="s">
        <v>939</v>
      </c>
      <c r="B137" s="113" t="s">
        <v>810</v>
      </c>
      <c r="C137" s="372" t="s">
        <v>769</v>
      </c>
      <c r="D137" s="114" t="s">
        <v>940</v>
      </c>
      <c r="E137" s="102">
        <v>90</v>
      </c>
      <c r="F137" s="106"/>
      <c r="G137" s="115"/>
      <c r="H137" s="110"/>
      <c r="I137" s="372"/>
      <c r="J137" s="372"/>
    </row>
    <row r="138" spans="1:10" ht="30" customHeight="1">
      <c r="A138" s="372" t="s">
        <v>941</v>
      </c>
      <c r="B138" s="113" t="s">
        <v>810</v>
      </c>
      <c r="C138" s="372" t="s">
        <v>769</v>
      </c>
      <c r="D138" s="114" t="s">
        <v>942</v>
      </c>
      <c r="E138" s="102">
        <v>90</v>
      </c>
      <c r="F138" s="106"/>
      <c r="G138" s="115"/>
      <c r="H138" s="110"/>
      <c r="I138" s="372"/>
      <c r="J138" s="372"/>
    </row>
    <row r="139" spans="1:10" ht="30" customHeight="1">
      <c r="A139" s="372" t="s">
        <v>943</v>
      </c>
      <c r="B139" s="113" t="s">
        <v>810</v>
      </c>
      <c r="C139" s="372" t="s">
        <v>769</v>
      </c>
      <c r="D139" s="114" t="s">
        <v>944</v>
      </c>
      <c r="E139" s="102">
        <v>90</v>
      </c>
      <c r="F139" s="106"/>
      <c r="G139" s="115"/>
      <c r="H139" s="110"/>
      <c r="I139" s="372"/>
      <c r="J139" s="372"/>
    </row>
    <row r="140" spans="1:10" ht="30" customHeight="1">
      <c r="A140" s="372" t="s">
        <v>945</v>
      </c>
      <c r="B140" s="113" t="s">
        <v>810</v>
      </c>
      <c r="C140" s="372" t="s">
        <v>769</v>
      </c>
      <c r="D140" s="114" t="s">
        <v>946</v>
      </c>
      <c r="E140" s="102">
        <v>90</v>
      </c>
      <c r="F140" s="106"/>
      <c r="G140" s="115"/>
      <c r="H140" s="110"/>
      <c r="I140" s="372"/>
      <c r="J140" s="372"/>
    </row>
    <row r="141" spans="1:10" ht="30" customHeight="1">
      <c r="A141" s="372" t="s">
        <v>947</v>
      </c>
      <c r="B141" s="113" t="s">
        <v>810</v>
      </c>
      <c r="C141" s="372" t="s">
        <v>769</v>
      </c>
      <c r="D141" s="114" t="s">
        <v>948</v>
      </c>
      <c r="E141" s="102">
        <v>90</v>
      </c>
      <c r="F141" s="106"/>
      <c r="G141" s="115"/>
      <c r="H141" s="110"/>
      <c r="I141" s="372"/>
      <c r="J141" s="372"/>
    </row>
    <row r="142" spans="1:10" ht="30" customHeight="1">
      <c r="A142" s="372" t="s">
        <v>949</v>
      </c>
      <c r="B142" s="113" t="s">
        <v>810</v>
      </c>
      <c r="C142" s="372" t="s">
        <v>769</v>
      </c>
      <c r="D142" s="114" t="s">
        <v>950</v>
      </c>
      <c r="E142" s="102">
        <v>90</v>
      </c>
      <c r="F142" s="106"/>
      <c r="G142" s="115"/>
      <c r="H142" s="110"/>
      <c r="I142" s="372"/>
      <c r="J142" s="372"/>
    </row>
    <row r="143" spans="1:10" ht="30" customHeight="1">
      <c r="A143" s="372" t="s">
        <v>951</v>
      </c>
      <c r="B143" s="113" t="s">
        <v>810</v>
      </c>
      <c r="C143" s="372" t="s">
        <v>769</v>
      </c>
      <c r="D143" s="114" t="s">
        <v>952</v>
      </c>
      <c r="E143" s="102">
        <v>90</v>
      </c>
      <c r="F143" s="106"/>
      <c r="G143" s="115"/>
      <c r="H143" s="110"/>
      <c r="I143" s="372"/>
      <c r="J143" s="372"/>
    </row>
    <row r="144" spans="1:10" ht="30" customHeight="1">
      <c r="A144" s="372" t="s">
        <v>953</v>
      </c>
      <c r="B144" s="113" t="s">
        <v>810</v>
      </c>
      <c r="C144" s="372" t="s">
        <v>769</v>
      </c>
      <c r="D144" s="114" t="s">
        <v>954</v>
      </c>
      <c r="E144" s="102">
        <v>90</v>
      </c>
      <c r="F144" s="106"/>
      <c r="G144" s="115"/>
      <c r="H144" s="110"/>
      <c r="I144" s="372"/>
      <c r="J144" s="372"/>
    </row>
    <row r="145" spans="1:10" ht="30" customHeight="1">
      <c r="A145" s="372" t="s">
        <v>955</v>
      </c>
      <c r="B145" s="113" t="s">
        <v>810</v>
      </c>
      <c r="C145" s="372" t="s">
        <v>769</v>
      </c>
      <c r="D145" s="114" t="s">
        <v>956</v>
      </c>
      <c r="E145" s="102">
        <v>90</v>
      </c>
      <c r="F145" s="106"/>
      <c r="G145" s="115"/>
      <c r="H145" s="110"/>
      <c r="I145" s="372"/>
      <c r="J145" s="372"/>
    </row>
    <row r="146" spans="1:10" ht="30" customHeight="1">
      <c r="A146" s="372" t="s">
        <v>957</v>
      </c>
      <c r="B146" s="113" t="s">
        <v>810</v>
      </c>
      <c r="C146" s="372" t="s">
        <v>769</v>
      </c>
      <c r="D146" s="114" t="s">
        <v>958</v>
      </c>
      <c r="E146" s="102">
        <v>90</v>
      </c>
      <c r="F146" s="106"/>
      <c r="G146" s="115"/>
      <c r="H146" s="110"/>
      <c r="I146" s="372"/>
      <c r="J146" s="372"/>
    </row>
    <row r="147" spans="1:10" ht="30" customHeight="1">
      <c r="A147" s="372" t="s">
        <v>959</v>
      </c>
      <c r="B147" s="113" t="s">
        <v>810</v>
      </c>
      <c r="C147" s="372" t="s">
        <v>769</v>
      </c>
      <c r="D147" s="114" t="s">
        <v>960</v>
      </c>
      <c r="E147" s="102">
        <v>90</v>
      </c>
      <c r="F147" s="106"/>
      <c r="G147" s="115"/>
      <c r="H147" s="110"/>
      <c r="I147" s="372"/>
      <c r="J147" s="372"/>
    </row>
    <row r="148" spans="1:10" ht="30" customHeight="1">
      <c r="A148" s="372" t="s">
        <v>961</v>
      </c>
      <c r="B148" s="113" t="s">
        <v>810</v>
      </c>
      <c r="C148" s="372" t="s">
        <v>769</v>
      </c>
      <c r="D148" s="114" t="s">
        <v>962</v>
      </c>
      <c r="E148" s="102">
        <v>90</v>
      </c>
      <c r="F148" s="106"/>
      <c r="G148" s="115"/>
      <c r="H148" s="110"/>
      <c r="I148" s="372"/>
      <c r="J148" s="372"/>
    </row>
    <row r="149" spans="1:10" ht="30" customHeight="1">
      <c r="A149" s="372" t="s">
        <v>963</v>
      </c>
      <c r="B149" s="113" t="s">
        <v>810</v>
      </c>
      <c r="C149" s="372" t="s">
        <v>769</v>
      </c>
      <c r="D149" s="114" t="s">
        <v>964</v>
      </c>
      <c r="E149" s="102">
        <v>90</v>
      </c>
      <c r="F149" s="106"/>
      <c r="G149" s="115"/>
      <c r="H149" s="110"/>
      <c r="I149" s="372"/>
      <c r="J149" s="372"/>
    </row>
    <row r="150" spans="1:10" ht="30" customHeight="1">
      <c r="A150" s="372" t="s">
        <v>965</v>
      </c>
      <c r="B150" s="113" t="s">
        <v>810</v>
      </c>
      <c r="C150" s="372" t="s">
        <v>769</v>
      </c>
      <c r="D150" s="114" t="s">
        <v>966</v>
      </c>
      <c r="E150" s="102">
        <v>113.5</v>
      </c>
      <c r="F150" s="106"/>
      <c r="G150" s="115"/>
      <c r="H150" s="110"/>
      <c r="I150" s="372"/>
      <c r="J150" s="372"/>
    </row>
    <row r="151" spans="1:10" ht="30" customHeight="1">
      <c r="A151" s="372" t="s">
        <v>967</v>
      </c>
      <c r="B151" s="113" t="s">
        <v>810</v>
      </c>
      <c r="C151" s="372" t="s">
        <v>769</v>
      </c>
      <c r="D151" s="114" t="s">
        <v>968</v>
      </c>
      <c r="E151" s="102">
        <v>113.5</v>
      </c>
      <c r="F151" s="106"/>
      <c r="G151" s="115"/>
      <c r="H151" s="110"/>
      <c r="I151" s="372"/>
      <c r="J151" s="372"/>
    </row>
    <row r="152" spans="1:10" ht="30" customHeight="1">
      <c r="A152" s="372" t="s">
        <v>969</v>
      </c>
      <c r="B152" s="113" t="s">
        <v>810</v>
      </c>
      <c r="C152" s="372" t="s">
        <v>769</v>
      </c>
      <c r="D152" s="114" t="s">
        <v>970</v>
      </c>
      <c r="E152" s="102">
        <v>90</v>
      </c>
      <c r="F152" s="106"/>
      <c r="G152" s="115"/>
      <c r="H152" s="110"/>
      <c r="I152" s="372"/>
      <c r="J152" s="372"/>
    </row>
    <row r="153" spans="1:10" ht="30" customHeight="1">
      <c r="A153" s="372" t="s">
        <v>971</v>
      </c>
      <c r="B153" s="113" t="s">
        <v>810</v>
      </c>
      <c r="C153" s="372" t="s">
        <v>769</v>
      </c>
      <c r="D153" s="114" t="s">
        <v>972</v>
      </c>
      <c r="E153" s="102">
        <v>90</v>
      </c>
      <c r="F153" s="106"/>
      <c r="G153" s="115"/>
      <c r="H153" s="110"/>
      <c r="I153" s="372"/>
      <c r="J153" s="372"/>
    </row>
    <row r="154" spans="1:10" ht="30" customHeight="1">
      <c r="A154" s="372" t="s">
        <v>973</v>
      </c>
      <c r="B154" s="113" t="s">
        <v>810</v>
      </c>
      <c r="C154" s="372" t="s">
        <v>769</v>
      </c>
      <c r="D154" s="114" t="s">
        <v>974</v>
      </c>
      <c r="E154" s="102">
        <v>90</v>
      </c>
      <c r="F154" s="106"/>
      <c r="G154" s="115"/>
      <c r="H154" s="110"/>
      <c r="I154" s="372"/>
      <c r="J154" s="372"/>
    </row>
    <row r="155" spans="1:10" ht="30" customHeight="1">
      <c r="A155" s="372" t="s">
        <v>975</v>
      </c>
      <c r="B155" s="113" t="s">
        <v>810</v>
      </c>
      <c r="C155" s="372" t="s">
        <v>769</v>
      </c>
      <c r="D155" s="114" t="s">
        <v>976</v>
      </c>
      <c r="E155" s="102">
        <v>90</v>
      </c>
      <c r="F155" s="106"/>
      <c r="G155" s="115"/>
      <c r="H155" s="110"/>
      <c r="I155" s="372"/>
      <c r="J155" s="372"/>
    </row>
    <row r="156" spans="1:10" ht="30" customHeight="1">
      <c r="A156" s="372" t="s">
        <v>977</v>
      </c>
      <c r="B156" s="113" t="s">
        <v>810</v>
      </c>
      <c r="C156" s="372" t="s">
        <v>769</v>
      </c>
      <c r="D156" s="114" t="s">
        <v>978</v>
      </c>
      <c r="E156" s="102">
        <v>90</v>
      </c>
      <c r="F156" s="106"/>
      <c r="G156" s="115"/>
      <c r="H156" s="110"/>
      <c r="I156" s="372"/>
      <c r="J156" s="372"/>
    </row>
    <row r="157" spans="1:10" ht="30" customHeight="1">
      <c r="A157" s="372" t="s">
        <v>979</v>
      </c>
      <c r="B157" s="113" t="s">
        <v>810</v>
      </c>
      <c r="C157" s="372" t="s">
        <v>769</v>
      </c>
      <c r="D157" s="114" t="s">
        <v>980</v>
      </c>
      <c r="E157" s="102">
        <v>90</v>
      </c>
      <c r="F157" s="106"/>
      <c r="G157" s="115"/>
      <c r="H157" s="110"/>
      <c r="I157" s="372"/>
      <c r="J157" s="372"/>
    </row>
    <row r="158" spans="1:10" ht="30" customHeight="1">
      <c r="A158" s="372" t="s">
        <v>981</v>
      </c>
      <c r="B158" s="113" t="s">
        <v>810</v>
      </c>
      <c r="C158" s="372" t="s">
        <v>769</v>
      </c>
      <c r="D158" s="114" t="s">
        <v>982</v>
      </c>
      <c r="E158" s="102">
        <v>90</v>
      </c>
      <c r="F158" s="106"/>
      <c r="G158" s="115"/>
      <c r="H158" s="110"/>
      <c r="I158" s="372"/>
      <c r="J158" s="372"/>
    </row>
    <row r="159" spans="1:10" ht="30" customHeight="1">
      <c r="A159" s="372" t="s">
        <v>983</v>
      </c>
      <c r="B159" s="113" t="s">
        <v>810</v>
      </c>
      <c r="C159" s="372" t="s">
        <v>769</v>
      </c>
      <c r="D159" s="114" t="s">
        <v>984</v>
      </c>
      <c r="E159" s="102">
        <v>90</v>
      </c>
      <c r="F159" s="106"/>
      <c r="G159" s="115"/>
      <c r="H159" s="110"/>
      <c r="I159" s="372"/>
      <c r="J159" s="372"/>
    </row>
    <row r="160" spans="1:10" ht="30" customHeight="1">
      <c r="A160" s="376" t="s">
        <v>985</v>
      </c>
      <c r="B160" s="113" t="s">
        <v>810</v>
      </c>
      <c r="C160" s="372" t="s">
        <v>769</v>
      </c>
      <c r="D160" s="114" t="s">
        <v>988</v>
      </c>
      <c r="E160" s="102">
        <v>90</v>
      </c>
      <c r="F160" s="106"/>
      <c r="G160" s="115"/>
      <c r="H160" s="110"/>
      <c r="I160" s="372"/>
      <c r="J160" s="372"/>
    </row>
    <row r="161" spans="1:10" ht="30" customHeight="1">
      <c r="A161" s="376" t="s">
        <v>987</v>
      </c>
      <c r="B161" s="113" t="s">
        <v>810</v>
      </c>
      <c r="C161" s="372" t="s">
        <v>769</v>
      </c>
      <c r="D161" s="114" t="s">
        <v>990</v>
      </c>
      <c r="E161" s="102">
        <v>90</v>
      </c>
      <c r="F161" s="106"/>
      <c r="G161" s="115"/>
      <c r="H161" s="110"/>
      <c r="I161" s="372"/>
      <c r="J161" s="372"/>
    </row>
    <row r="162" spans="1:10" ht="30" customHeight="1">
      <c r="A162" s="376" t="s">
        <v>989</v>
      </c>
      <c r="B162" s="113" t="s">
        <v>810</v>
      </c>
      <c r="C162" s="372" t="s">
        <v>769</v>
      </c>
      <c r="D162" s="114" t="s">
        <v>992</v>
      </c>
      <c r="E162" s="102">
        <v>90</v>
      </c>
      <c r="F162" s="106"/>
      <c r="G162" s="115"/>
      <c r="H162" s="110"/>
      <c r="I162" s="372"/>
      <c r="J162" s="372"/>
    </row>
    <row r="163" spans="1:10" ht="30" customHeight="1">
      <c r="A163" s="376" t="s">
        <v>991</v>
      </c>
      <c r="B163" s="113" t="s">
        <v>810</v>
      </c>
      <c r="C163" s="372" t="s">
        <v>769</v>
      </c>
      <c r="D163" s="114" t="s">
        <v>994</v>
      </c>
      <c r="E163" s="102">
        <v>90</v>
      </c>
      <c r="F163" s="106"/>
      <c r="G163" s="115"/>
      <c r="H163" s="110"/>
      <c r="I163" s="372"/>
      <c r="J163" s="372"/>
    </row>
    <row r="164" spans="1:10" ht="30" customHeight="1">
      <c r="A164" s="376" t="s">
        <v>993</v>
      </c>
      <c r="B164" s="113" t="s">
        <v>810</v>
      </c>
      <c r="C164" s="372" t="s">
        <v>769</v>
      </c>
      <c r="D164" s="114" t="s">
        <v>996</v>
      </c>
      <c r="E164" s="102">
        <v>90</v>
      </c>
      <c r="F164" s="106"/>
      <c r="G164" s="115"/>
      <c r="H164" s="110"/>
      <c r="I164" s="372"/>
      <c r="J164" s="372"/>
    </row>
    <row r="165" spans="1:10" ht="30" customHeight="1">
      <c r="A165" s="376" t="s">
        <v>995</v>
      </c>
      <c r="B165" s="113" t="s">
        <v>810</v>
      </c>
      <c r="C165" s="372" t="s">
        <v>769</v>
      </c>
      <c r="D165" s="114" t="s">
        <v>998</v>
      </c>
      <c r="E165" s="102">
        <v>90</v>
      </c>
      <c r="F165" s="106"/>
      <c r="G165" s="115"/>
      <c r="H165" s="110"/>
      <c r="I165" s="372"/>
      <c r="J165" s="372"/>
    </row>
    <row r="166" spans="1:10" ht="30" customHeight="1">
      <c r="A166" s="376" t="s">
        <v>997</v>
      </c>
      <c r="B166" s="113" t="s">
        <v>810</v>
      </c>
      <c r="C166" s="372" t="s">
        <v>769</v>
      </c>
      <c r="D166" s="114" t="s">
        <v>1000</v>
      </c>
      <c r="E166" s="102">
        <v>113.5</v>
      </c>
      <c r="F166" s="106"/>
      <c r="G166" s="115"/>
      <c r="H166" s="110"/>
      <c r="I166" s="372"/>
      <c r="J166" s="372"/>
    </row>
    <row r="167" spans="1:10" ht="30" customHeight="1">
      <c r="A167" s="376" t="s">
        <v>999</v>
      </c>
      <c r="B167" s="113" t="s">
        <v>810</v>
      </c>
      <c r="C167" s="372" t="s">
        <v>769</v>
      </c>
      <c r="D167" s="114" t="s">
        <v>1002</v>
      </c>
      <c r="E167" s="102">
        <v>126.3</v>
      </c>
      <c r="F167" s="106"/>
      <c r="G167" s="115"/>
      <c r="H167" s="110"/>
      <c r="I167" s="372"/>
      <c r="J167" s="372"/>
    </row>
    <row r="168" spans="1:10" ht="30" customHeight="1">
      <c r="A168" s="376" t="s">
        <v>1001</v>
      </c>
      <c r="B168" s="113" t="s">
        <v>810</v>
      </c>
      <c r="C168" s="372" t="s">
        <v>769</v>
      </c>
      <c r="D168" s="114" t="s">
        <v>1004</v>
      </c>
      <c r="E168" s="102">
        <v>90</v>
      </c>
      <c r="F168" s="106"/>
      <c r="G168" s="115"/>
      <c r="H168" s="110"/>
      <c r="I168" s="372"/>
      <c r="J168" s="372"/>
    </row>
    <row r="169" spans="1:10" ht="30" customHeight="1">
      <c r="A169" s="376" t="s">
        <v>1003</v>
      </c>
      <c r="B169" s="113" t="s">
        <v>810</v>
      </c>
      <c r="C169" s="372" t="s">
        <v>769</v>
      </c>
      <c r="D169" s="114" t="s">
        <v>1006</v>
      </c>
      <c r="E169" s="102">
        <v>90</v>
      </c>
      <c r="F169" s="106"/>
      <c r="G169" s="115"/>
      <c r="H169" s="110"/>
      <c r="I169" s="372"/>
      <c r="J169" s="372"/>
    </row>
    <row r="170" spans="1:10" ht="30" customHeight="1">
      <c r="A170" s="376" t="s">
        <v>1005</v>
      </c>
      <c r="B170" s="113" t="s">
        <v>810</v>
      </c>
      <c r="C170" s="372" t="s">
        <v>769</v>
      </c>
      <c r="D170" s="114" t="s">
        <v>1008</v>
      </c>
      <c r="E170" s="102">
        <v>90</v>
      </c>
      <c r="F170" s="106"/>
      <c r="G170" s="115"/>
      <c r="H170" s="110"/>
      <c r="I170" s="372"/>
      <c r="J170" s="372"/>
    </row>
    <row r="171" spans="1:10" ht="30" customHeight="1">
      <c r="A171" s="376" t="s">
        <v>1007</v>
      </c>
      <c r="B171" s="113" t="s">
        <v>810</v>
      </c>
      <c r="C171" s="372" t="s">
        <v>769</v>
      </c>
      <c r="D171" s="114" t="s">
        <v>1010</v>
      </c>
      <c r="E171" s="102">
        <v>90</v>
      </c>
      <c r="F171" s="106"/>
      <c r="G171" s="115"/>
      <c r="H171" s="110"/>
      <c r="I171" s="372"/>
      <c r="J171" s="372"/>
    </row>
    <row r="172" spans="1:10" ht="30" customHeight="1">
      <c r="A172" s="376" t="s">
        <v>1009</v>
      </c>
      <c r="B172" s="113" t="s">
        <v>810</v>
      </c>
      <c r="C172" s="372" t="s">
        <v>769</v>
      </c>
      <c r="D172" s="114" t="s">
        <v>1012</v>
      </c>
      <c r="E172" s="102">
        <v>90</v>
      </c>
      <c r="F172" s="106"/>
      <c r="G172" s="115"/>
      <c r="H172" s="110"/>
      <c r="I172" s="372"/>
      <c r="J172" s="372"/>
    </row>
    <row r="173" spans="1:10" ht="30" customHeight="1">
      <c r="A173" s="376" t="s">
        <v>1011</v>
      </c>
      <c r="B173" s="113" t="s">
        <v>810</v>
      </c>
      <c r="C173" s="372" t="s">
        <v>769</v>
      </c>
      <c r="D173" s="114" t="s">
        <v>1014</v>
      </c>
      <c r="E173" s="102">
        <v>90</v>
      </c>
      <c r="F173" s="106"/>
      <c r="G173" s="115"/>
      <c r="H173" s="110"/>
      <c r="I173" s="372"/>
      <c r="J173" s="372"/>
    </row>
    <row r="174" spans="1:10" ht="30" customHeight="1">
      <c r="A174" s="376" t="s">
        <v>1013</v>
      </c>
      <c r="B174" s="113" t="s">
        <v>810</v>
      </c>
      <c r="C174" s="372" t="s">
        <v>769</v>
      </c>
      <c r="D174" s="114" t="s">
        <v>1016</v>
      </c>
      <c r="E174" s="102">
        <v>90</v>
      </c>
      <c r="F174" s="106"/>
      <c r="G174" s="115"/>
      <c r="H174" s="110"/>
      <c r="I174" s="372"/>
      <c r="J174" s="372"/>
    </row>
    <row r="175" spans="1:10" ht="30" customHeight="1">
      <c r="A175" s="376" t="s">
        <v>1015</v>
      </c>
      <c r="B175" s="113" t="s">
        <v>810</v>
      </c>
      <c r="C175" s="372" t="s">
        <v>769</v>
      </c>
      <c r="D175" s="114" t="s">
        <v>1018</v>
      </c>
      <c r="E175" s="102">
        <v>90</v>
      </c>
      <c r="F175" s="106"/>
      <c r="G175" s="115"/>
      <c r="H175" s="110"/>
      <c r="I175" s="372"/>
      <c r="J175" s="372"/>
    </row>
    <row r="176" spans="1:10" ht="30" customHeight="1">
      <c r="A176" s="376" t="s">
        <v>1017</v>
      </c>
      <c r="B176" s="113" t="s">
        <v>810</v>
      </c>
      <c r="C176" s="372" t="s">
        <v>769</v>
      </c>
      <c r="D176" s="114" t="s">
        <v>1020</v>
      </c>
      <c r="E176" s="102">
        <v>90</v>
      </c>
      <c r="F176" s="106"/>
      <c r="G176" s="115"/>
      <c r="H176" s="110"/>
      <c r="I176" s="372"/>
      <c r="J176" s="372"/>
    </row>
    <row r="177" spans="1:10" ht="30" customHeight="1">
      <c r="A177" s="376" t="s">
        <v>1019</v>
      </c>
      <c r="B177" s="113" t="s">
        <v>810</v>
      </c>
      <c r="C177" s="372" t="s">
        <v>769</v>
      </c>
      <c r="D177" s="114" t="s">
        <v>1022</v>
      </c>
      <c r="E177" s="102">
        <v>90</v>
      </c>
      <c r="F177" s="106"/>
      <c r="G177" s="115"/>
      <c r="H177" s="110"/>
      <c r="I177" s="372"/>
      <c r="J177" s="372"/>
    </row>
    <row r="178" spans="1:10" ht="30" customHeight="1">
      <c r="A178" s="376" t="s">
        <v>1021</v>
      </c>
      <c r="B178" s="113" t="s">
        <v>810</v>
      </c>
      <c r="C178" s="372" t="s">
        <v>769</v>
      </c>
      <c r="D178" s="114" t="s">
        <v>1024</v>
      </c>
      <c r="E178" s="102">
        <v>90</v>
      </c>
      <c r="F178" s="106"/>
      <c r="G178" s="115"/>
      <c r="H178" s="110"/>
      <c r="I178" s="372"/>
      <c r="J178" s="372"/>
    </row>
    <row r="179" spans="1:10" ht="30" customHeight="1">
      <c r="A179" s="376" t="s">
        <v>1023</v>
      </c>
      <c r="B179" s="113" t="s">
        <v>810</v>
      </c>
      <c r="C179" s="372" t="s">
        <v>769</v>
      </c>
      <c r="D179" s="114" t="s">
        <v>1026</v>
      </c>
      <c r="E179" s="102">
        <v>90</v>
      </c>
      <c r="F179" s="106"/>
      <c r="G179" s="115"/>
      <c r="H179" s="110"/>
      <c r="I179" s="372"/>
      <c r="J179" s="372"/>
    </row>
    <row r="180" spans="1:10" ht="30" customHeight="1">
      <c r="A180" s="376" t="s">
        <v>1025</v>
      </c>
      <c r="B180" s="113" t="s">
        <v>810</v>
      </c>
      <c r="C180" s="372" t="s">
        <v>769</v>
      </c>
      <c r="D180" s="114" t="s">
        <v>1028</v>
      </c>
      <c r="E180" s="102">
        <v>90</v>
      </c>
      <c r="F180" s="106"/>
      <c r="G180" s="115"/>
      <c r="H180" s="110"/>
      <c r="I180" s="372"/>
      <c r="J180" s="372"/>
    </row>
    <row r="181" spans="1:10" ht="30" customHeight="1">
      <c r="A181" s="376" t="s">
        <v>1027</v>
      </c>
      <c r="B181" s="113" t="s">
        <v>810</v>
      </c>
      <c r="C181" s="372" t="s">
        <v>769</v>
      </c>
      <c r="D181" s="114" t="s">
        <v>1030</v>
      </c>
      <c r="E181" s="102">
        <v>90</v>
      </c>
      <c r="F181" s="106"/>
      <c r="G181" s="115"/>
      <c r="H181" s="110"/>
      <c r="I181" s="372"/>
      <c r="J181" s="372"/>
    </row>
    <row r="182" spans="1:10" ht="30" customHeight="1">
      <c r="A182" s="376" t="s">
        <v>1029</v>
      </c>
      <c r="B182" s="113" t="s">
        <v>810</v>
      </c>
      <c r="C182" s="372" t="s">
        <v>769</v>
      </c>
      <c r="D182" s="114" t="s">
        <v>1032</v>
      </c>
      <c r="E182" s="102">
        <v>90</v>
      </c>
      <c r="F182" s="106"/>
      <c r="G182" s="115"/>
      <c r="H182" s="110"/>
      <c r="I182" s="372"/>
      <c r="J182" s="372"/>
    </row>
    <row r="183" spans="1:10" ht="30" customHeight="1">
      <c r="A183" s="376" t="s">
        <v>1031</v>
      </c>
      <c r="B183" s="113" t="s">
        <v>810</v>
      </c>
      <c r="C183" s="372" t="s">
        <v>769</v>
      </c>
      <c r="D183" s="114" t="s">
        <v>1034</v>
      </c>
      <c r="E183" s="102">
        <v>90</v>
      </c>
      <c r="F183" s="106"/>
      <c r="G183" s="115"/>
      <c r="H183" s="110"/>
      <c r="I183" s="372"/>
      <c r="J183" s="372"/>
    </row>
    <row r="184" spans="1:10" ht="30" customHeight="1">
      <c r="A184" s="376" t="s">
        <v>1033</v>
      </c>
      <c r="B184" s="113" t="s">
        <v>810</v>
      </c>
      <c r="C184" s="372" t="s">
        <v>769</v>
      </c>
      <c r="D184" s="114" t="s">
        <v>1036</v>
      </c>
      <c r="E184" s="102">
        <v>114.2</v>
      </c>
      <c r="F184" s="106"/>
      <c r="G184" s="115"/>
      <c r="H184" s="110"/>
      <c r="I184" s="372"/>
      <c r="J184" s="372"/>
    </row>
    <row r="185" spans="1:10" ht="30" customHeight="1">
      <c r="A185" s="376" t="s">
        <v>1035</v>
      </c>
      <c r="B185" s="113" t="s">
        <v>810</v>
      </c>
      <c r="C185" s="372" t="s">
        <v>769</v>
      </c>
      <c r="D185" s="114" t="s">
        <v>1038</v>
      </c>
      <c r="E185" s="102">
        <v>123.9</v>
      </c>
      <c r="F185" s="106"/>
      <c r="G185" s="115"/>
      <c r="H185" s="110"/>
      <c r="I185" s="372"/>
      <c r="J185" s="372"/>
    </row>
    <row r="186" spans="1:10" ht="30" customHeight="1">
      <c r="A186" s="376" t="s">
        <v>1037</v>
      </c>
      <c r="B186" s="113" t="s">
        <v>810</v>
      </c>
      <c r="C186" s="372" t="s">
        <v>769</v>
      </c>
      <c r="D186" s="114" t="s">
        <v>1040</v>
      </c>
      <c r="E186" s="102">
        <v>90</v>
      </c>
      <c r="F186" s="106"/>
      <c r="G186" s="115"/>
      <c r="H186" s="110"/>
      <c r="I186" s="372"/>
      <c r="J186" s="372"/>
    </row>
    <row r="187" spans="1:10" ht="30" customHeight="1">
      <c r="A187" s="376" t="s">
        <v>1039</v>
      </c>
      <c r="B187" s="113" t="s">
        <v>810</v>
      </c>
      <c r="C187" s="372" t="s">
        <v>769</v>
      </c>
      <c r="D187" s="114" t="s">
        <v>1042</v>
      </c>
      <c r="E187" s="102">
        <v>90</v>
      </c>
      <c r="F187" s="106"/>
      <c r="G187" s="115"/>
      <c r="H187" s="110"/>
      <c r="I187" s="372"/>
      <c r="J187" s="372"/>
    </row>
    <row r="188" spans="1:10" ht="30" customHeight="1">
      <c r="A188" s="376" t="s">
        <v>1041</v>
      </c>
      <c r="B188" s="113" t="s">
        <v>810</v>
      </c>
      <c r="C188" s="372" t="s">
        <v>769</v>
      </c>
      <c r="D188" s="114" t="s">
        <v>1044</v>
      </c>
      <c r="E188" s="102">
        <v>90</v>
      </c>
      <c r="F188" s="106"/>
      <c r="G188" s="115"/>
      <c r="H188" s="110"/>
      <c r="I188" s="372"/>
      <c r="J188" s="372"/>
    </row>
    <row r="189" spans="1:10" ht="30" customHeight="1">
      <c r="A189" s="376" t="s">
        <v>1043</v>
      </c>
      <c r="B189" s="113" t="s">
        <v>810</v>
      </c>
      <c r="C189" s="372" t="s">
        <v>769</v>
      </c>
      <c r="D189" s="114" t="s">
        <v>1046</v>
      </c>
      <c r="E189" s="102">
        <v>90</v>
      </c>
      <c r="F189" s="106"/>
      <c r="G189" s="115"/>
      <c r="H189" s="110"/>
      <c r="I189" s="372"/>
      <c r="J189" s="372"/>
    </row>
    <row r="190" spans="1:10" ht="30" customHeight="1">
      <c r="A190" s="376" t="s">
        <v>1045</v>
      </c>
      <c r="B190" s="113" t="s">
        <v>810</v>
      </c>
      <c r="C190" s="372" t="s">
        <v>769</v>
      </c>
      <c r="D190" s="114" t="s">
        <v>1048</v>
      </c>
      <c r="E190" s="102">
        <v>90</v>
      </c>
      <c r="F190" s="106"/>
      <c r="G190" s="115"/>
      <c r="H190" s="110"/>
      <c r="I190" s="372"/>
      <c r="J190" s="372"/>
    </row>
    <row r="191" spans="1:10" ht="30" customHeight="1">
      <c r="A191" s="376" t="s">
        <v>1047</v>
      </c>
      <c r="B191" s="113" t="s">
        <v>810</v>
      </c>
      <c r="C191" s="372" t="s">
        <v>769</v>
      </c>
      <c r="D191" s="114" t="s">
        <v>1050</v>
      </c>
      <c r="E191" s="102">
        <v>90</v>
      </c>
      <c r="F191" s="106"/>
      <c r="G191" s="115"/>
      <c r="H191" s="110"/>
      <c r="I191" s="372"/>
      <c r="J191" s="372"/>
    </row>
    <row r="192" spans="1:10" ht="30" customHeight="1">
      <c r="A192" s="376" t="s">
        <v>1049</v>
      </c>
      <c r="B192" s="113" t="s">
        <v>810</v>
      </c>
      <c r="C192" s="372" t="s">
        <v>769</v>
      </c>
      <c r="D192" s="114" t="s">
        <v>1052</v>
      </c>
      <c r="E192" s="102">
        <v>90</v>
      </c>
      <c r="F192" s="106"/>
      <c r="G192" s="115"/>
      <c r="H192" s="110"/>
      <c r="I192" s="372"/>
      <c r="J192" s="372"/>
    </row>
    <row r="193" spans="1:11" ht="30" customHeight="1">
      <c r="A193" s="376" t="s">
        <v>1051</v>
      </c>
      <c r="B193" s="113" t="s">
        <v>810</v>
      </c>
      <c r="C193" s="372" t="s">
        <v>769</v>
      </c>
      <c r="D193" s="114" t="s">
        <v>1054</v>
      </c>
      <c r="E193" s="102">
        <v>90</v>
      </c>
      <c r="F193" s="106"/>
      <c r="G193" s="115"/>
      <c r="H193" s="110"/>
      <c r="I193" s="372"/>
      <c r="J193" s="372"/>
    </row>
    <row r="194" spans="1:11" ht="30" customHeight="1">
      <c r="A194" s="376" t="s">
        <v>1053</v>
      </c>
      <c r="B194" s="113" t="s">
        <v>810</v>
      </c>
      <c r="C194" s="372" t="s">
        <v>769</v>
      </c>
      <c r="D194" s="114" t="s">
        <v>1056</v>
      </c>
      <c r="E194" s="102">
        <v>90</v>
      </c>
      <c r="F194" s="106"/>
      <c r="G194" s="115"/>
      <c r="H194" s="110"/>
      <c r="I194" s="372"/>
      <c r="J194" s="372"/>
    </row>
    <row r="195" spans="1:11" ht="30" customHeight="1">
      <c r="A195" s="376" t="s">
        <v>1055</v>
      </c>
      <c r="B195" s="113" t="s">
        <v>810</v>
      </c>
      <c r="C195" s="372" t="s">
        <v>769</v>
      </c>
      <c r="D195" s="114" t="s">
        <v>1058</v>
      </c>
      <c r="E195" s="102">
        <v>90</v>
      </c>
      <c r="F195" s="106"/>
      <c r="G195" s="115"/>
      <c r="H195" s="110"/>
      <c r="I195" s="372"/>
      <c r="J195" s="372"/>
    </row>
    <row r="196" spans="1:11" ht="30" customHeight="1">
      <c r="A196" s="376" t="s">
        <v>1057</v>
      </c>
      <c r="B196" s="113" t="s">
        <v>810</v>
      </c>
      <c r="C196" s="372" t="s">
        <v>769</v>
      </c>
      <c r="D196" s="114" t="s">
        <v>1060</v>
      </c>
      <c r="E196" s="102">
        <v>90</v>
      </c>
      <c r="F196" s="106"/>
      <c r="G196" s="115"/>
      <c r="H196" s="110"/>
      <c r="I196" s="372"/>
      <c r="J196" s="372"/>
    </row>
    <row r="197" spans="1:11" ht="30" customHeight="1">
      <c r="A197" s="376" t="s">
        <v>1059</v>
      </c>
      <c r="B197" s="113" t="s">
        <v>810</v>
      </c>
      <c r="C197" s="372" t="s">
        <v>769</v>
      </c>
      <c r="D197" s="114" t="s">
        <v>1062</v>
      </c>
      <c r="E197" s="102">
        <v>90</v>
      </c>
      <c r="F197" s="106"/>
      <c r="G197" s="115"/>
      <c r="H197" s="110"/>
      <c r="I197" s="372"/>
      <c r="J197" s="372"/>
    </row>
    <row r="198" spans="1:11" ht="30" customHeight="1">
      <c r="A198" s="376" t="s">
        <v>1061</v>
      </c>
      <c r="B198" s="113" t="s">
        <v>810</v>
      </c>
      <c r="C198" s="372" t="s">
        <v>769</v>
      </c>
      <c r="D198" s="114" t="s">
        <v>1064</v>
      </c>
      <c r="E198" s="102">
        <v>90</v>
      </c>
      <c r="F198" s="106"/>
      <c r="G198" s="115"/>
      <c r="H198" s="110"/>
      <c r="I198" s="372"/>
      <c r="J198" s="372"/>
    </row>
    <row r="199" spans="1:11" ht="30" customHeight="1">
      <c r="A199" s="376" t="s">
        <v>1063</v>
      </c>
      <c r="B199" s="113" t="s">
        <v>810</v>
      </c>
      <c r="C199" s="372" t="s">
        <v>769</v>
      </c>
      <c r="D199" s="114" t="s">
        <v>1066</v>
      </c>
      <c r="E199" s="102">
        <v>90</v>
      </c>
      <c r="F199" s="106"/>
      <c r="G199" s="115"/>
      <c r="H199" s="110"/>
      <c r="I199" s="372"/>
      <c r="J199" s="372"/>
    </row>
    <row r="200" spans="1:11" ht="30" customHeight="1">
      <c r="A200" s="376" t="s">
        <v>1065</v>
      </c>
      <c r="B200" s="113" t="s">
        <v>810</v>
      </c>
      <c r="C200" s="372" t="s">
        <v>769</v>
      </c>
      <c r="D200" s="114" t="s">
        <v>1068</v>
      </c>
      <c r="E200" s="102">
        <v>90</v>
      </c>
      <c r="F200" s="106"/>
      <c r="G200" s="115"/>
      <c r="H200" s="110"/>
      <c r="I200" s="372"/>
      <c r="J200" s="372"/>
    </row>
    <row r="201" spans="1:11" ht="30" customHeight="1">
      <c r="A201" s="376" t="s">
        <v>1067</v>
      </c>
      <c r="B201" s="113" t="s">
        <v>810</v>
      </c>
      <c r="C201" s="372" t="s">
        <v>769</v>
      </c>
      <c r="D201" s="114" t="s">
        <v>1070</v>
      </c>
      <c r="E201" s="102">
        <v>90</v>
      </c>
      <c r="F201" s="106"/>
      <c r="G201" s="115"/>
      <c r="H201" s="110"/>
      <c r="I201" s="372"/>
      <c r="J201" s="372"/>
    </row>
    <row r="202" spans="1:11" ht="30" customHeight="1">
      <c r="A202" s="376" t="s">
        <v>1069</v>
      </c>
      <c r="B202" s="113" t="s">
        <v>810</v>
      </c>
      <c r="C202" s="372" t="s">
        <v>769</v>
      </c>
      <c r="D202" s="114" t="s">
        <v>1072</v>
      </c>
      <c r="E202" s="102">
        <v>90</v>
      </c>
      <c r="F202" s="106"/>
      <c r="G202" s="115"/>
      <c r="H202" s="110"/>
      <c r="I202" s="372"/>
      <c r="J202" s="372"/>
    </row>
    <row r="203" spans="1:11" ht="30" customHeight="1">
      <c r="A203" s="376" t="s">
        <v>1071</v>
      </c>
      <c r="B203" s="113" t="s">
        <v>810</v>
      </c>
      <c r="C203" s="372" t="s">
        <v>769</v>
      </c>
      <c r="D203" s="114" t="s">
        <v>1074</v>
      </c>
      <c r="E203" s="102">
        <v>90</v>
      </c>
      <c r="F203" s="106"/>
      <c r="G203" s="115"/>
      <c r="H203" s="110"/>
      <c r="I203" s="372"/>
      <c r="J203" s="372"/>
    </row>
    <row r="204" spans="1:11" ht="30" customHeight="1">
      <c r="A204" s="376" t="s">
        <v>1073</v>
      </c>
      <c r="B204" s="113" t="s">
        <v>810</v>
      </c>
      <c r="C204" s="372" t="s">
        <v>769</v>
      </c>
      <c r="D204" s="114" t="s">
        <v>1076</v>
      </c>
      <c r="E204" s="102">
        <v>94.22</v>
      </c>
      <c r="F204" s="106"/>
      <c r="G204" s="115"/>
      <c r="H204" s="110"/>
      <c r="I204" s="372"/>
      <c r="J204" s="372"/>
    </row>
    <row r="205" spans="1:11" s="108" customFormat="1" ht="30" customHeight="1">
      <c r="A205" s="370" t="s">
        <v>1727</v>
      </c>
      <c r="B205" s="116" t="s">
        <v>1077</v>
      </c>
      <c r="C205" s="370">
        <v>2</v>
      </c>
      <c r="D205" s="117"/>
      <c r="E205" s="118"/>
      <c r="F205" s="119"/>
      <c r="G205" s="120"/>
      <c r="H205" s="121"/>
      <c r="I205" s="370"/>
      <c r="J205" s="370"/>
      <c r="K205" s="108" t="s">
        <v>1078</v>
      </c>
    </row>
    <row r="206" spans="1:11" ht="30" customHeight="1">
      <c r="A206" s="372" t="s">
        <v>528</v>
      </c>
      <c r="B206" s="122" t="s">
        <v>1077</v>
      </c>
      <c r="C206" s="372" t="s">
        <v>769</v>
      </c>
      <c r="D206" s="114" t="s">
        <v>1079</v>
      </c>
      <c r="E206" s="123">
        <v>90</v>
      </c>
      <c r="F206" s="124"/>
      <c r="G206" s="115"/>
      <c r="H206" s="110"/>
      <c r="I206" s="372"/>
      <c r="J206" s="372"/>
    </row>
    <row r="207" spans="1:11" ht="30" customHeight="1">
      <c r="A207" s="372" t="s">
        <v>530</v>
      </c>
      <c r="B207" s="122" t="s">
        <v>1077</v>
      </c>
      <c r="C207" s="372" t="s">
        <v>769</v>
      </c>
      <c r="D207" s="114" t="s">
        <v>1080</v>
      </c>
      <c r="E207" s="123">
        <v>90</v>
      </c>
      <c r="F207" s="124"/>
      <c r="G207" s="115"/>
      <c r="H207" s="110"/>
      <c r="I207" s="372"/>
      <c r="J207" s="372"/>
    </row>
    <row r="208" spans="1:11" s="108" customFormat="1" ht="30" customHeight="1">
      <c r="A208" s="370">
        <v>4</v>
      </c>
      <c r="B208" s="116" t="s">
        <v>1081</v>
      </c>
      <c r="C208" s="370">
        <v>5</v>
      </c>
      <c r="D208" s="117"/>
      <c r="E208" s="125"/>
      <c r="F208" s="126"/>
      <c r="G208" s="120"/>
      <c r="H208" s="121"/>
      <c r="I208" s="370"/>
      <c r="J208" s="370"/>
      <c r="K208" s="108" t="s">
        <v>1082</v>
      </c>
    </row>
    <row r="209" spans="1:16" ht="30" customHeight="1">
      <c r="A209" s="372" t="s">
        <v>547</v>
      </c>
      <c r="B209" s="122" t="s">
        <v>1081</v>
      </c>
      <c r="C209" s="372" t="s">
        <v>769</v>
      </c>
      <c r="D209" s="114" t="s">
        <v>1083</v>
      </c>
      <c r="E209" s="127" t="s">
        <v>1084</v>
      </c>
      <c r="F209" s="124"/>
      <c r="G209" s="115"/>
      <c r="H209" s="110"/>
      <c r="I209" s="372"/>
      <c r="J209" s="372"/>
    </row>
    <row r="210" spans="1:16" ht="30" customHeight="1">
      <c r="A210" s="372" t="s">
        <v>1085</v>
      </c>
      <c r="B210" s="122" t="s">
        <v>1081</v>
      </c>
      <c r="C210" s="372" t="s">
        <v>769</v>
      </c>
      <c r="D210" s="114" t="s">
        <v>773</v>
      </c>
      <c r="E210" s="127" t="s">
        <v>1086</v>
      </c>
      <c r="F210" s="124"/>
      <c r="G210" s="115"/>
      <c r="H210" s="110"/>
      <c r="I210" s="372"/>
      <c r="J210" s="372"/>
    </row>
    <row r="211" spans="1:16" ht="30" customHeight="1">
      <c r="A211" s="372" t="s">
        <v>1087</v>
      </c>
      <c r="B211" s="122" t="s">
        <v>1081</v>
      </c>
      <c r="C211" s="372" t="s">
        <v>769</v>
      </c>
      <c r="D211" s="114" t="s">
        <v>775</v>
      </c>
      <c r="E211" s="127" t="s">
        <v>1088</v>
      </c>
      <c r="F211" s="124"/>
      <c r="G211" s="115"/>
      <c r="H211" s="110"/>
      <c r="I211" s="372"/>
      <c r="J211" s="372"/>
    </row>
    <row r="212" spans="1:16" ht="30" customHeight="1">
      <c r="A212" s="372" t="s">
        <v>1089</v>
      </c>
      <c r="B212" s="122" t="s">
        <v>1081</v>
      </c>
      <c r="C212" s="372" t="s">
        <v>769</v>
      </c>
      <c r="D212" s="114" t="s">
        <v>777</v>
      </c>
      <c r="E212" s="127" t="s">
        <v>1090</v>
      </c>
      <c r="F212" s="124"/>
      <c r="G212" s="115"/>
      <c r="H212" s="110"/>
      <c r="I212" s="372"/>
      <c r="J212" s="372"/>
    </row>
    <row r="213" spans="1:16" ht="30" customHeight="1">
      <c r="A213" s="372" t="s">
        <v>1091</v>
      </c>
      <c r="B213" s="122" t="s">
        <v>1081</v>
      </c>
      <c r="C213" s="372" t="s">
        <v>769</v>
      </c>
      <c r="D213" s="114" t="s">
        <v>779</v>
      </c>
      <c r="E213" s="127" t="s">
        <v>1092</v>
      </c>
      <c r="F213" s="124"/>
      <c r="G213" s="115"/>
      <c r="H213" s="110"/>
      <c r="I213" s="372"/>
      <c r="J213" s="372"/>
    </row>
    <row r="214" spans="1:16" ht="30" customHeight="1">
      <c r="A214" s="370">
        <v>5</v>
      </c>
      <c r="B214" s="116" t="s">
        <v>1093</v>
      </c>
      <c r="C214" s="370">
        <v>2</v>
      </c>
      <c r="D214" s="114"/>
      <c r="E214" s="127"/>
      <c r="F214" s="124"/>
      <c r="G214" s="115"/>
      <c r="H214" s="110"/>
      <c r="I214" s="372"/>
      <c r="J214" s="372"/>
      <c r="K214" s="40" t="s">
        <v>1082</v>
      </c>
    </row>
    <row r="215" spans="1:16" ht="43.5" customHeight="1">
      <c r="A215" s="372" t="s">
        <v>1094</v>
      </c>
      <c r="B215" s="122" t="s">
        <v>1095</v>
      </c>
      <c r="C215" s="372" t="s">
        <v>769</v>
      </c>
      <c r="D215" s="114" t="s">
        <v>1096</v>
      </c>
      <c r="E215" s="127" t="s">
        <v>1097</v>
      </c>
      <c r="F215" s="124"/>
      <c r="G215" s="115"/>
      <c r="H215" s="110"/>
      <c r="I215" s="372"/>
      <c r="J215" s="372"/>
      <c r="K215" s="40" t="s">
        <v>1098</v>
      </c>
    </row>
    <row r="216" spans="1:16" ht="43.5" customHeight="1">
      <c r="A216" s="372" t="s">
        <v>1099</v>
      </c>
      <c r="B216" s="122" t="s">
        <v>1095</v>
      </c>
      <c r="C216" s="372" t="s">
        <v>769</v>
      </c>
      <c r="D216" s="114" t="s">
        <v>1100</v>
      </c>
      <c r="E216" s="127" t="s">
        <v>1101</v>
      </c>
      <c r="F216" s="124"/>
      <c r="G216" s="115"/>
      <c r="H216" s="110"/>
      <c r="I216" s="372"/>
      <c r="J216" s="372"/>
      <c r="K216" s="40" t="s">
        <v>1098</v>
      </c>
    </row>
    <row r="217" spans="1:16" s="108" customFormat="1" ht="75.75" customHeight="1">
      <c r="A217" s="370" t="s">
        <v>560</v>
      </c>
      <c r="B217" s="373" t="s">
        <v>1102</v>
      </c>
      <c r="C217" s="370">
        <f>C218+C262+C264+C270</f>
        <v>58</v>
      </c>
      <c r="D217" s="373"/>
      <c r="E217" s="373"/>
      <c r="F217" s="373"/>
      <c r="G217" s="373"/>
      <c r="H217" s="373"/>
      <c r="I217" s="370"/>
      <c r="J217" s="370" t="s">
        <v>1104</v>
      </c>
      <c r="K217" s="108" t="s">
        <v>1103</v>
      </c>
      <c r="L217" s="992" t="s">
        <v>1104</v>
      </c>
      <c r="M217" s="992"/>
      <c r="N217" s="992"/>
      <c r="O217" s="992"/>
      <c r="P217" s="992"/>
    </row>
    <row r="218" spans="1:16" s="108" customFormat="1" ht="78.75" customHeight="1">
      <c r="A218" s="370">
        <v>6</v>
      </c>
      <c r="B218" s="111" t="s">
        <v>1105</v>
      </c>
      <c r="C218" s="370">
        <v>43</v>
      </c>
      <c r="D218" s="117"/>
      <c r="E218" s="128"/>
      <c r="F218" s="126"/>
      <c r="G218" s="120"/>
      <c r="H218" s="121"/>
      <c r="I218" s="370"/>
      <c r="J218" s="370" t="s">
        <v>1490</v>
      </c>
    </row>
    <row r="219" spans="1:16" ht="30" customHeight="1">
      <c r="A219" s="372" t="s">
        <v>1106</v>
      </c>
      <c r="B219" s="113" t="s">
        <v>1105</v>
      </c>
      <c r="C219" s="369" t="s">
        <v>1107</v>
      </c>
      <c r="D219" s="369">
        <v>4</v>
      </c>
      <c r="E219" s="107"/>
      <c r="F219" s="107">
        <v>62.1</v>
      </c>
      <c r="G219" s="107">
        <v>62.1</v>
      </c>
      <c r="H219" s="110"/>
      <c r="I219" s="993" t="s">
        <v>1108</v>
      </c>
      <c r="J219" s="1000" t="s">
        <v>1403</v>
      </c>
    </row>
    <row r="220" spans="1:16" ht="30" customHeight="1">
      <c r="A220" s="372" t="s">
        <v>1109</v>
      </c>
      <c r="B220" s="113" t="s">
        <v>1105</v>
      </c>
      <c r="C220" s="369" t="s">
        <v>1110</v>
      </c>
      <c r="D220" s="369">
        <v>4</v>
      </c>
      <c r="E220" s="107"/>
      <c r="F220" s="107">
        <v>56.6</v>
      </c>
      <c r="G220" s="107">
        <v>56.6</v>
      </c>
      <c r="H220" s="110"/>
      <c r="I220" s="993"/>
      <c r="J220" s="1000"/>
    </row>
    <row r="221" spans="1:16" ht="30" customHeight="1">
      <c r="A221" s="372" t="s">
        <v>1111</v>
      </c>
      <c r="B221" s="113" t="s">
        <v>1105</v>
      </c>
      <c r="C221" s="369" t="s">
        <v>1112</v>
      </c>
      <c r="D221" s="369">
        <v>4</v>
      </c>
      <c r="E221" s="107"/>
      <c r="F221" s="107">
        <v>66.5</v>
      </c>
      <c r="G221" s="107">
        <v>66.5</v>
      </c>
      <c r="H221" s="110"/>
      <c r="I221" s="993"/>
      <c r="J221" s="1000"/>
    </row>
    <row r="222" spans="1:16" ht="30" customHeight="1">
      <c r="A222" s="372" t="s">
        <v>1113</v>
      </c>
      <c r="B222" s="113" t="s">
        <v>1105</v>
      </c>
      <c r="C222" s="369" t="s">
        <v>1114</v>
      </c>
      <c r="D222" s="369">
        <v>4</v>
      </c>
      <c r="E222" s="107"/>
      <c r="F222" s="107">
        <v>66.5</v>
      </c>
      <c r="G222" s="107">
        <v>66.5</v>
      </c>
      <c r="H222" s="110"/>
      <c r="I222" s="993"/>
      <c r="J222" s="1000"/>
    </row>
    <row r="223" spans="1:16" ht="30" customHeight="1">
      <c r="A223" s="372" t="s">
        <v>1115</v>
      </c>
      <c r="B223" s="113" t="s">
        <v>1105</v>
      </c>
      <c r="C223" s="369" t="s">
        <v>1116</v>
      </c>
      <c r="D223" s="369">
        <v>4</v>
      </c>
      <c r="E223" s="107"/>
      <c r="F223" s="107">
        <v>62.1</v>
      </c>
      <c r="G223" s="107">
        <v>62.1</v>
      </c>
      <c r="H223" s="110"/>
      <c r="I223" s="993"/>
      <c r="J223" s="1000"/>
    </row>
    <row r="224" spans="1:16" ht="30" customHeight="1">
      <c r="A224" s="372" t="s">
        <v>1117</v>
      </c>
      <c r="B224" s="113" t="s">
        <v>1105</v>
      </c>
      <c r="C224" s="369" t="s">
        <v>1118</v>
      </c>
      <c r="D224" s="369">
        <v>4</v>
      </c>
      <c r="E224" s="107"/>
      <c r="F224" s="107">
        <v>63</v>
      </c>
      <c r="G224" s="107">
        <v>63</v>
      </c>
      <c r="H224" s="110"/>
      <c r="I224" s="993"/>
      <c r="J224" s="1000"/>
    </row>
    <row r="225" spans="1:10" ht="30" customHeight="1">
      <c r="A225" s="372" t="s">
        <v>1119</v>
      </c>
      <c r="B225" s="113" t="s">
        <v>1105</v>
      </c>
      <c r="C225" s="369" t="s">
        <v>1120</v>
      </c>
      <c r="D225" s="369">
        <v>4</v>
      </c>
      <c r="E225" s="107"/>
      <c r="F225" s="107">
        <v>63.2</v>
      </c>
      <c r="G225" s="107">
        <v>63.2</v>
      </c>
      <c r="H225" s="110"/>
      <c r="I225" s="993"/>
      <c r="J225" s="1000"/>
    </row>
    <row r="226" spans="1:10" ht="28.5" customHeight="1">
      <c r="A226" s="372" t="s">
        <v>1121</v>
      </c>
      <c r="B226" s="113" t="s">
        <v>1105</v>
      </c>
      <c r="C226" s="369" t="s">
        <v>1236</v>
      </c>
      <c r="D226" s="369">
        <v>4</v>
      </c>
      <c r="E226" s="107"/>
      <c r="F226" s="107">
        <v>60.3</v>
      </c>
      <c r="G226" s="107">
        <v>60.3</v>
      </c>
      <c r="H226" s="110"/>
      <c r="I226" s="993"/>
      <c r="J226" s="1000"/>
    </row>
    <row r="227" spans="1:10" ht="30" customHeight="1">
      <c r="A227" s="372" t="s">
        <v>1123</v>
      </c>
      <c r="B227" s="113" t="s">
        <v>1105</v>
      </c>
      <c r="C227" s="369" t="s">
        <v>1122</v>
      </c>
      <c r="D227" s="369">
        <v>4</v>
      </c>
      <c r="E227" s="107"/>
      <c r="F227" s="107">
        <v>60.3</v>
      </c>
      <c r="G227" s="107">
        <v>60.3</v>
      </c>
      <c r="H227" s="110"/>
      <c r="I227" s="993"/>
      <c r="J227" s="1000"/>
    </row>
    <row r="228" spans="1:10" ht="30" customHeight="1">
      <c r="A228" s="372" t="s">
        <v>1125</v>
      </c>
      <c r="B228" s="113" t="s">
        <v>1105</v>
      </c>
      <c r="C228" s="129" t="s">
        <v>1124</v>
      </c>
      <c r="D228" s="369">
        <v>5</v>
      </c>
      <c r="E228" s="107"/>
      <c r="F228" s="107">
        <v>60.3</v>
      </c>
      <c r="G228" s="107">
        <v>60.3</v>
      </c>
      <c r="H228" s="110"/>
      <c r="I228" s="993"/>
      <c r="J228" s="1000"/>
    </row>
    <row r="229" spans="1:10" ht="26.25" customHeight="1">
      <c r="A229" s="372" t="s">
        <v>1127</v>
      </c>
      <c r="B229" s="113" t="s">
        <v>1105</v>
      </c>
      <c r="C229" s="129" t="s">
        <v>1237</v>
      </c>
      <c r="D229" s="369">
        <v>4</v>
      </c>
      <c r="E229" s="107"/>
      <c r="F229" s="107">
        <v>43.1</v>
      </c>
      <c r="G229" s="107">
        <v>43.1</v>
      </c>
      <c r="H229" s="110"/>
      <c r="I229" s="993"/>
      <c r="J229" s="1000"/>
    </row>
    <row r="230" spans="1:10" ht="30" customHeight="1">
      <c r="A230" s="372" t="s">
        <v>1129</v>
      </c>
      <c r="B230" s="113" t="s">
        <v>1105</v>
      </c>
      <c r="C230" s="369" t="s">
        <v>1126</v>
      </c>
      <c r="D230" s="369">
        <v>6</v>
      </c>
      <c r="E230" s="107"/>
      <c r="F230" s="107">
        <v>63</v>
      </c>
      <c r="G230" s="107">
        <v>63</v>
      </c>
      <c r="H230" s="110"/>
      <c r="I230" s="993"/>
      <c r="J230" s="1000"/>
    </row>
    <row r="231" spans="1:10" ht="30" customHeight="1">
      <c r="A231" s="372" t="s">
        <v>1131</v>
      </c>
      <c r="B231" s="113" t="s">
        <v>1105</v>
      </c>
      <c r="C231" s="369" t="s">
        <v>1128</v>
      </c>
      <c r="D231" s="369">
        <v>6</v>
      </c>
      <c r="E231" s="107"/>
      <c r="F231" s="107">
        <v>66.5</v>
      </c>
      <c r="G231" s="107">
        <v>66.5</v>
      </c>
      <c r="H231" s="110"/>
      <c r="I231" s="993"/>
      <c r="J231" s="1000"/>
    </row>
    <row r="232" spans="1:10" ht="30" customHeight="1">
      <c r="A232" s="372" t="s">
        <v>1133</v>
      </c>
      <c r="B232" s="113" t="s">
        <v>1105</v>
      </c>
      <c r="C232" s="369" t="s">
        <v>1130</v>
      </c>
      <c r="D232" s="369">
        <v>6</v>
      </c>
      <c r="E232" s="107"/>
      <c r="F232" s="107">
        <v>66.5</v>
      </c>
      <c r="G232" s="107">
        <v>66.5</v>
      </c>
      <c r="H232" s="110"/>
      <c r="I232" s="993"/>
      <c r="J232" s="1000"/>
    </row>
    <row r="233" spans="1:10" ht="30" customHeight="1">
      <c r="A233" s="372" t="s">
        <v>1135</v>
      </c>
      <c r="B233" s="113" t="s">
        <v>1105</v>
      </c>
      <c r="C233" s="369" t="s">
        <v>1132</v>
      </c>
      <c r="D233" s="369">
        <v>6</v>
      </c>
      <c r="E233" s="107"/>
      <c r="F233" s="107">
        <v>63</v>
      </c>
      <c r="G233" s="107">
        <v>63</v>
      </c>
      <c r="H233" s="110"/>
      <c r="I233" s="993"/>
      <c r="J233" s="1000"/>
    </row>
    <row r="234" spans="1:10" ht="30" customHeight="1">
      <c r="A234" s="372" t="s">
        <v>1137</v>
      </c>
      <c r="B234" s="113" t="s">
        <v>1105</v>
      </c>
      <c r="C234" s="369" t="s">
        <v>1134</v>
      </c>
      <c r="D234" s="369">
        <v>6</v>
      </c>
      <c r="E234" s="107"/>
      <c r="F234" s="107">
        <v>63.2</v>
      </c>
      <c r="G234" s="107">
        <v>63.2</v>
      </c>
      <c r="H234" s="110"/>
      <c r="I234" s="993"/>
      <c r="J234" s="1000"/>
    </row>
    <row r="235" spans="1:10" ht="30" customHeight="1">
      <c r="A235" s="372" t="s">
        <v>1139</v>
      </c>
      <c r="B235" s="113" t="s">
        <v>1105</v>
      </c>
      <c r="C235" s="369" t="s">
        <v>1136</v>
      </c>
      <c r="D235" s="369">
        <v>7</v>
      </c>
      <c r="E235" s="107"/>
      <c r="F235" s="107">
        <v>56.6</v>
      </c>
      <c r="G235" s="107">
        <v>56.6</v>
      </c>
      <c r="H235" s="110"/>
      <c r="I235" s="993"/>
      <c r="J235" s="1000"/>
    </row>
    <row r="236" spans="1:10" ht="30" customHeight="1">
      <c r="A236" s="372" t="s">
        <v>1141</v>
      </c>
      <c r="B236" s="113" t="s">
        <v>1105</v>
      </c>
      <c r="C236" s="369" t="s">
        <v>1138</v>
      </c>
      <c r="D236" s="369">
        <v>7</v>
      </c>
      <c r="E236" s="107"/>
      <c r="F236" s="107">
        <v>66.5</v>
      </c>
      <c r="G236" s="107">
        <v>66.5</v>
      </c>
      <c r="H236" s="110"/>
      <c r="I236" s="993"/>
      <c r="J236" s="1000"/>
    </row>
    <row r="237" spans="1:10" ht="30" customHeight="1">
      <c r="A237" s="372" t="s">
        <v>1143</v>
      </c>
      <c r="B237" s="113" t="s">
        <v>1105</v>
      </c>
      <c r="C237" s="369" t="s">
        <v>1140</v>
      </c>
      <c r="D237" s="369">
        <v>7</v>
      </c>
      <c r="E237" s="107"/>
      <c r="F237" s="107">
        <v>66.5</v>
      </c>
      <c r="G237" s="107">
        <v>66.5</v>
      </c>
      <c r="H237" s="110"/>
      <c r="I237" s="993"/>
      <c r="J237" s="1000"/>
    </row>
    <row r="238" spans="1:10" ht="30" customHeight="1">
      <c r="A238" s="372" t="s">
        <v>1145</v>
      </c>
      <c r="B238" s="113" t="s">
        <v>1105</v>
      </c>
      <c r="C238" s="369" t="s">
        <v>1142</v>
      </c>
      <c r="D238" s="369">
        <v>7</v>
      </c>
      <c r="E238" s="107"/>
      <c r="F238" s="107">
        <v>56.6</v>
      </c>
      <c r="G238" s="107">
        <v>56.6</v>
      </c>
      <c r="H238" s="110"/>
      <c r="I238" s="993"/>
      <c r="J238" s="1000"/>
    </row>
    <row r="239" spans="1:10" ht="30" customHeight="1">
      <c r="A239" s="372" t="s">
        <v>1147</v>
      </c>
      <c r="B239" s="113" t="s">
        <v>1105</v>
      </c>
      <c r="C239" s="369" t="s">
        <v>1144</v>
      </c>
      <c r="D239" s="369">
        <v>7</v>
      </c>
      <c r="E239" s="107"/>
      <c r="F239" s="107">
        <v>60.3</v>
      </c>
      <c r="G239" s="107">
        <v>60.3</v>
      </c>
      <c r="H239" s="110"/>
      <c r="I239" s="993"/>
      <c r="J239" s="1000"/>
    </row>
    <row r="240" spans="1:10" ht="30" customHeight="1">
      <c r="A240" s="372" t="s">
        <v>1149</v>
      </c>
      <c r="B240" s="113" t="s">
        <v>1105</v>
      </c>
      <c r="C240" s="369" t="s">
        <v>1146</v>
      </c>
      <c r="D240" s="369">
        <v>8</v>
      </c>
      <c r="E240" s="107"/>
      <c r="F240" s="107">
        <v>62.1</v>
      </c>
      <c r="G240" s="107">
        <v>62.1</v>
      </c>
      <c r="H240" s="110"/>
      <c r="I240" s="993"/>
      <c r="J240" s="1000"/>
    </row>
    <row r="241" spans="1:10" ht="30" customHeight="1">
      <c r="A241" s="372" t="s">
        <v>1151</v>
      </c>
      <c r="B241" s="113" t="s">
        <v>1105</v>
      </c>
      <c r="C241" s="369" t="s">
        <v>1148</v>
      </c>
      <c r="D241" s="369">
        <v>8</v>
      </c>
      <c r="E241" s="107"/>
      <c r="F241" s="107">
        <v>66.5</v>
      </c>
      <c r="G241" s="107">
        <v>66.5</v>
      </c>
      <c r="H241" s="110"/>
      <c r="I241" s="993"/>
      <c r="J241" s="1000"/>
    </row>
    <row r="242" spans="1:10" ht="30" customHeight="1">
      <c r="A242" s="372" t="s">
        <v>1153</v>
      </c>
      <c r="B242" s="113" t="s">
        <v>1105</v>
      </c>
      <c r="C242" s="369" t="s">
        <v>1150</v>
      </c>
      <c r="D242" s="369">
        <v>9</v>
      </c>
      <c r="E242" s="107"/>
      <c r="F242" s="107">
        <v>62.1</v>
      </c>
      <c r="G242" s="107">
        <v>62.1</v>
      </c>
      <c r="H242" s="110"/>
      <c r="I242" s="993"/>
      <c r="J242" s="1000"/>
    </row>
    <row r="243" spans="1:10" ht="30" customHeight="1">
      <c r="A243" s="372" t="s">
        <v>1155</v>
      </c>
      <c r="B243" s="113" t="s">
        <v>1105</v>
      </c>
      <c r="C243" s="369" t="s">
        <v>1152</v>
      </c>
      <c r="D243" s="369">
        <v>9</v>
      </c>
      <c r="E243" s="107"/>
      <c r="F243" s="107">
        <v>66.5</v>
      </c>
      <c r="G243" s="107">
        <v>66.5</v>
      </c>
      <c r="H243" s="110"/>
      <c r="I243" s="993"/>
      <c r="J243" s="1000"/>
    </row>
    <row r="244" spans="1:10" ht="30" customHeight="1">
      <c r="A244" s="372" t="s">
        <v>1157</v>
      </c>
      <c r="B244" s="113" t="s">
        <v>1105</v>
      </c>
      <c r="C244" s="369" t="s">
        <v>1154</v>
      </c>
      <c r="D244" s="369">
        <v>9</v>
      </c>
      <c r="E244" s="107"/>
      <c r="F244" s="107">
        <v>66.5</v>
      </c>
      <c r="G244" s="107">
        <v>66.5</v>
      </c>
      <c r="H244" s="110"/>
      <c r="I244" s="993"/>
      <c r="J244" s="1000"/>
    </row>
    <row r="245" spans="1:10" ht="30" customHeight="1">
      <c r="A245" s="372" t="s">
        <v>1159</v>
      </c>
      <c r="B245" s="113" t="s">
        <v>1105</v>
      </c>
      <c r="C245" s="369" t="s">
        <v>1156</v>
      </c>
      <c r="D245" s="369">
        <v>9</v>
      </c>
      <c r="E245" s="107"/>
      <c r="F245" s="107">
        <v>56.6</v>
      </c>
      <c r="G245" s="107">
        <v>56.6</v>
      </c>
      <c r="H245" s="110"/>
      <c r="I245" s="993"/>
      <c r="J245" s="1000"/>
    </row>
    <row r="246" spans="1:10" ht="30" customHeight="1">
      <c r="A246" s="372" t="s">
        <v>1161</v>
      </c>
      <c r="B246" s="113" t="s">
        <v>1105</v>
      </c>
      <c r="C246" s="369" t="s">
        <v>1158</v>
      </c>
      <c r="D246" s="369">
        <v>9</v>
      </c>
      <c r="E246" s="107"/>
      <c r="F246" s="107">
        <v>63</v>
      </c>
      <c r="G246" s="107">
        <v>63</v>
      </c>
      <c r="H246" s="110"/>
      <c r="I246" s="993"/>
      <c r="J246" s="1000"/>
    </row>
    <row r="247" spans="1:10" ht="30" customHeight="1">
      <c r="A247" s="372" t="s">
        <v>1163</v>
      </c>
      <c r="B247" s="113" t="s">
        <v>1105</v>
      </c>
      <c r="C247" s="369" t="s">
        <v>1160</v>
      </c>
      <c r="D247" s="369">
        <v>9</v>
      </c>
      <c r="E247" s="107"/>
      <c r="F247" s="107">
        <v>63.2</v>
      </c>
      <c r="G247" s="107">
        <v>63.2</v>
      </c>
      <c r="H247" s="110"/>
      <c r="I247" s="993"/>
      <c r="J247" s="1000"/>
    </row>
    <row r="248" spans="1:10" ht="30" customHeight="1">
      <c r="A248" s="372" t="s">
        <v>1165</v>
      </c>
      <c r="B248" s="113" t="s">
        <v>1105</v>
      </c>
      <c r="C248" s="369" t="s">
        <v>1162</v>
      </c>
      <c r="D248" s="369">
        <v>10</v>
      </c>
      <c r="E248" s="107"/>
      <c r="F248" s="107">
        <v>66.5</v>
      </c>
      <c r="G248" s="107">
        <v>66.5</v>
      </c>
      <c r="H248" s="110"/>
      <c r="I248" s="993"/>
      <c r="J248" s="1000"/>
    </row>
    <row r="249" spans="1:10" ht="30" customHeight="1">
      <c r="A249" s="372" t="s">
        <v>1167</v>
      </c>
      <c r="B249" s="113" t="s">
        <v>1105</v>
      </c>
      <c r="C249" s="369" t="s">
        <v>1164</v>
      </c>
      <c r="D249" s="369">
        <v>10</v>
      </c>
      <c r="E249" s="107"/>
      <c r="F249" s="107">
        <v>66.5</v>
      </c>
      <c r="G249" s="107">
        <v>66.5</v>
      </c>
      <c r="H249" s="110"/>
      <c r="I249" s="993"/>
      <c r="J249" s="1000"/>
    </row>
    <row r="250" spans="1:10" ht="30" customHeight="1">
      <c r="A250" s="372" t="s">
        <v>1169</v>
      </c>
      <c r="B250" s="113" t="s">
        <v>1105</v>
      </c>
      <c r="C250" s="369" t="s">
        <v>1166</v>
      </c>
      <c r="D250" s="369">
        <v>10</v>
      </c>
      <c r="E250" s="107"/>
      <c r="F250" s="107">
        <v>67.7</v>
      </c>
      <c r="G250" s="107">
        <v>67.7</v>
      </c>
      <c r="H250" s="110"/>
      <c r="I250" s="993"/>
      <c r="J250" s="1000"/>
    </row>
    <row r="251" spans="1:10" ht="30" customHeight="1">
      <c r="A251" s="372" t="s">
        <v>1171</v>
      </c>
      <c r="B251" s="113" t="s">
        <v>1105</v>
      </c>
      <c r="C251" s="369" t="s">
        <v>1168</v>
      </c>
      <c r="D251" s="369">
        <v>11</v>
      </c>
      <c r="E251" s="107"/>
      <c r="F251" s="107">
        <v>62.1</v>
      </c>
      <c r="G251" s="107">
        <v>62.1</v>
      </c>
      <c r="H251" s="110"/>
      <c r="I251" s="993"/>
      <c r="J251" s="1000"/>
    </row>
    <row r="252" spans="1:10" ht="30" customHeight="1">
      <c r="A252" s="372" t="s">
        <v>1173</v>
      </c>
      <c r="B252" s="113" t="s">
        <v>1105</v>
      </c>
      <c r="C252" s="369" t="s">
        <v>1170</v>
      </c>
      <c r="D252" s="369">
        <v>11</v>
      </c>
      <c r="E252" s="107"/>
      <c r="F252" s="107">
        <v>66.5</v>
      </c>
      <c r="G252" s="107">
        <v>66.5</v>
      </c>
      <c r="H252" s="110"/>
      <c r="I252" s="993"/>
      <c r="J252" s="1000"/>
    </row>
    <row r="253" spans="1:10" ht="30" customHeight="1">
      <c r="A253" s="372" t="s">
        <v>1175</v>
      </c>
      <c r="B253" s="113" t="s">
        <v>1105</v>
      </c>
      <c r="C253" s="369" t="s">
        <v>1172</v>
      </c>
      <c r="D253" s="369">
        <v>11</v>
      </c>
      <c r="E253" s="107"/>
      <c r="F253" s="107">
        <v>66.5</v>
      </c>
      <c r="G253" s="107">
        <v>66.5</v>
      </c>
      <c r="H253" s="110"/>
      <c r="I253" s="993"/>
      <c r="J253" s="1000"/>
    </row>
    <row r="254" spans="1:10" ht="30" customHeight="1">
      <c r="A254" s="372" t="s">
        <v>1177</v>
      </c>
      <c r="B254" s="113" t="s">
        <v>1105</v>
      </c>
      <c r="C254" s="129" t="s">
        <v>1174</v>
      </c>
      <c r="D254" s="369">
        <v>11</v>
      </c>
      <c r="E254" s="107"/>
      <c r="F254" s="107">
        <v>62.1</v>
      </c>
      <c r="G254" s="107">
        <v>62.1</v>
      </c>
      <c r="H254" s="110"/>
      <c r="I254" s="993"/>
      <c r="J254" s="1000"/>
    </row>
    <row r="255" spans="1:10" ht="30" customHeight="1">
      <c r="A255" s="372" t="s">
        <v>1179</v>
      </c>
      <c r="B255" s="113" t="s">
        <v>1105</v>
      </c>
      <c r="C255" s="369" t="s">
        <v>1176</v>
      </c>
      <c r="D255" s="369">
        <v>11</v>
      </c>
      <c r="E255" s="107"/>
      <c r="F255" s="107">
        <v>63.2</v>
      </c>
      <c r="G255" s="107">
        <v>63.2</v>
      </c>
      <c r="H255" s="110"/>
      <c r="I255" s="993"/>
      <c r="J255" s="1000"/>
    </row>
    <row r="256" spans="1:10" ht="30" customHeight="1">
      <c r="A256" s="372" t="s">
        <v>1181</v>
      </c>
      <c r="B256" s="113" t="s">
        <v>1105</v>
      </c>
      <c r="C256" s="369" t="s">
        <v>1178</v>
      </c>
      <c r="D256" s="369">
        <v>11</v>
      </c>
      <c r="E256" s="107"/>
      <c r="F256" s="107">
        <v>67.7</v>
      </c>
      <c r="G256" s="107">
        <v>67.7</v>
      </c>
      <c r="H256" s="110"/>
      <c r="I256" s="993"/>
      <c r="J256" s="1000"/>
    </row>
    <row r="257" spans="1:10" ht="30" customHeight="1">
      <c r="A257" s="372" t="s">
        <v>1183</v>
      </c>
      <c r="B257" s="113" t="s">
        <v>1105</v>
      </c>
      <c r="C257" s="369" t="s">
        <v>1180</v>
      </c>
      <c r="D257" s="369">
        <v>11</v>
      </c>
      <c r="E257" s="107"/>
      <c r="F257" s="107">
        <v>63</v>
      </c>
      <c r="G257" s="107">
        <v>63</v>
      </c>
      <c r="H257" s="110"/>
      <c r="I257" s="993"/>
      <c r="J257" s="1000"/>
    </row>
    <row r="258" spans="1:10" ht="30" customHeight="1">
      <c r="A258" s="372" t="s">
        <v>1185</v>
      </c>
      <c r="B258" s="113" t="s">
        <v>1105</v>
      </c>
      <c r="C258" s="369" t="s">
        <v>1182</v>
      </c>
      <c r="D258" s="369">
        <v>12</v>
      </c>
      <c r="E258" s="107"/>
      <c r="F258" s="107">
        <v>66.5</v>
      </c>
      <c r="G258" s="107">
        <v>66.5</v>
      </c>
      <c r="H258" s="110"/>
      <c r="I258" s="993"/>
      <c r="J258" s="1000"/>
    </row>
    <row r="259" spans="1:10" ht="30" customHeight="1">
      <c r="A259" s="372" t="s">
        <v>1187</v>
      </c>
      <c r="B259" s="113" t="s">
        <v>1105</v>
      </c>
      <c r="C259" s="129" t="s">
        <v>1184</v>
      </c>
      <c r="D259" s="369">
        <v>12</v>
      </c>
      <c r="E259" s="107"/>
      <c r="F259" s="107">
        <v>66.5</v>
      </c>
      <c r="G259" s="107">
        <v>66.5</v>
      </c>
      <c r="H259" s="110"/>
      <c r="I259" s="993"/>
      <c r="J259" s="1000"/>
    </row>
    <row r="260" spans="1:10" ht="30" customHeight="1">
      <c r="A260" s="372" t="s">
        <v>1238</v>
      </c>
      <c r="B260" s="113" t="s">
        <v>1105</v>
      </c>
      <c r="C260" s="369" t="s">
        <v>1186</v>
      </c>
      <c r="D260" s="369">
        <v>12</v>
      </c>
      <c r="E260" s="107"/>
      <c r="F260" s="107">
        <v>62.1</v>
      </c>
      <c r="G260" s="107">
        <v>62.1</v>
      </c>
      <c r="H260" s="110"/>
      <c r="I260" s="993"/>
      <c r="J260" s="1000"/>
    </row>
    <row r="261" spans="1:10" ht="30" customHeight="1">
      <c r="A261" s="372" t="s">
        <v>1239</v>
      </c>
      <c r="B261" s="113" t="s">
        <v>1105</v>
      </c>
      <c r="C261" s="369" t="s">
        <v>1188</v>
      </c>
      <c r="D261" s="369">
        <v>12</v>
      </c>
      <c r="E261" s="107"/>
      <c r="F261" s="107">
        <v>60.3</v>
      </c>
      <c r="G261" s="107">
        <v>60.3</v>
      </c>
      <c r="H261" s="110"/>
      <c r="I261" s="993"/>
      <c r="J261" s="1000"/>
    </row>
    <row r="262" spans="1:10" s="108" customFormat="1" ht="37.5" customHeight="1">
      <c r="A262" s="370">
        <v>7</v>
      </c>
      <c r="B262" s="109" t="s">
        <v>1189</v>
      </c>
      <c r="C262" s="112">
        <v>1</v>
      </c>
      <c r="D262" s="112"/>
      <c r="E262" s="130"/>
      <c r="F262" s="130"/>
      <c r="G262" s="130"/>
      <c r="H262" s="121"/>
      <c r="I262" s="131"/>
      <c r="J262" s="370"/>
    </row>
    <row r="263" spans="1:10" ht="78" customHeight="1">
      <c r="A263" s="372" t="s">
        <v>1190</v>
      </c>
      <c r="B263" s="103" t="s">
        <v>1189</v>
      </c>
      <c r="C263" s="369" t="s">
        <v>1191</v>
      </c>
      <c r="D263" s="369">
        <v>1</v>
      </c>
      <c r="E263" s="132"/>
      <c r="F263" s="132">
        <v>46</v>
      </c>
      <c r="G263" s="132">
        <v>46</v>
      </c>
      <c r="H263" s="110"/>
      <c r="I263" s="369" t="s">
        <v>1192</v>
      </c>
      <c r="J263" s="372"/>
    </row>
    <row r="264" spans="1:10" s="108" customFormat="1" ht="28.5" customHeight="1">
      <c r="A264" s="370">
        <v>8</v>
      </c>
      <c r="B264" s="109" t="s">
        <v>1193</v>
      </c>
      <c r="C264" s="112">
        <v>5</v>
      </c>
      <c r="D264" s="112"/>
      <c r="E264" s="130"/>
      <c r="F264" s="130"/>
      <c r="G264" s="130"/>
      <c r="H264" s="121"/>
      <c r="I264" s="131"/>
      <c r="J264" s="370"/>
    </row>
    <row r="265" spans="1:10" ht="24.75" customHeight="1">
      <c r="A265" s="372" t="s">
        <v>1194</v>
      </c>
      <c r="B265" s="113" t="s">
        <v>1193</v>
      </c>
      <c r="C265" s="143" t="s">
        <v>1240</v>
      </c>
      <c r="D265" s="369">
        <v>1</v>
      </c>
      <c r="E265" s="132"/>
      <c r="F265" s="132">
        <v>64.150000000000006</v>
      </c>
      <c r="G265" s="132">
        <v>64.150000000000006</v>
      </c>
      <c r="H265" s="110"/>
      <c r="I265" s="994" t="s">
        <v>1195</v>
      </c>
      <c r="J265" s="372"/>
    </row>
    <row r="266" spans="1:10" ht="24.75" customHeight="1">
      <c r="A266" s="372" t="s">
        <v>1196</v>
      </c>
      <c r="B266" s="113" t="s">
        <v>1193</v>
      </c>
      <c r="C266" s="133" t="s">
        <v>1197</v>
      </c>
      <c r="D266" s="369">
        <v>1</v>
      </c>
      <c r="E266" s="132"/>
      <c r="F266" s="132">
        <v>64.150000000000006</v>
      </c>
      <c r="G266" s="132">
        <v>64.150000000000006</v>
      </c>
      <c r="H266" s="110"/>
      <c r="I266" s="994"/>
      <c r="J266" s="372"/>
    </row>
    <row r="267" spans="1:10" ht="24.75" customHeight="1">
      <c r="A267" s="372" t="s">
        <v>1198</v>
      </c>
      <c r="B267" s="113" t="s">
        <v>1193</v>
      </c>
      <c r="C267" s="369">
        <v>15</v>
      </c>
      <c r="D267" s="369">
        <v>1</v>
      </c>
      <c r="E267" s="132"/>
      <c r="F267" s="132">
        <v>52.06</v>
      </c>
      <c r="G267" s="132">
        <v>52.06</v>
      </c>
      <c r="H267" s="110"/>
      <c r="I267" s="994"/>
      <c r="J267" s="372"/>
    </row>
    <row r="268" spans="1:10" ht="24.75" customHeight="1">
      <c r="A268" s="372" t="s">
        <v>1199</v>
      </c>
      <c r="B268" s="113" t="s">
        <v>1193</v>
      </c>
      <c r="C268" s="133" t="s">
        <v>1200</v>
      </c>
      <c r="D268" s="369">
        <v>1</v>
      </c>
      <c r="E268" s="132"/>
      <c r="F268" s="132">
        <v>51.83</v>
      </c>
      <c r="G268" s="132">
        <v>51.83</v>
      </c>
      <c r="H268" s="110"/>
      <c r="I268" s="994"/>
      <c r="J268" s="372"/>
    </row>
    <row r="269" spans="1:10" ht="24.75" customHeight="1">
      <c r="A269" s="372" t="s">
        <v>1201</v>
      </c>
      <c r="B269" s="113" t="s">
        <v>1193</v>
      </c>
      <c r="C269" s="369">
        <v>116</v>
      </c>
      <c r="D269" s="369">
        <v>2</v>
      </c>
      <c r="E269" s="132"/>
      <c r="F269" s="132">
        <v>49.92</v>
      </c>
      <c r="G269" s="132">
        <v>49.92</v>
      </c>
      <c r="H269" s="110"/>
      <c r="I269" s="994"/>
      <c r="J269" s="372"/>
    </row>
    <row r="270" spans="1:10" s="108" customFormat="1" ht="24" customHeight="1">
      <c r="A270" s="370">
        <v>9</v>
      </c>
      <c r="B270" s="111" t="s">
        <v>1202</v>
      </c>
      <c r="C270" s="112">
        <v>9</v>
      </c>
      <c r="D270" s="112"/>
      <c r="E270" s="374"/>
      <c r="F270" s="374"/>
      <c r="G270" s="374"/>
      <c r="H270" s="373"/>
      <c r="I270" s="131"/>
      <c r="J270" s="370"/>
    </row>
    <row r="271" spans="1:10" s="428" customFormat="1" ht="24.75" customHeight="1">
      <c r="A271" s="44" t="s">
        <v>1203</v>
      </c>
      <c r="B271" s="424" t="s">
        <v>1241</v>
      </c>
      <c r="C271" s="425" t="s">
        <v>1242</v>
      </c>
      <c r="D271" s="425">
        <v>1</v>
      </c>
      <c r="E271" s="426"/>
      <c r="F271" s="426">
        <v>67.900000000000006</v>
      </c>
      <c r="G271" s="426">
        <v>67.900000000000006</v>
      </c>
      <c r="H271" s="427"/>
      <c r="I271" s="44"/>
      <c r="J271" s="44"/>
    </row>
    <row r="272" spans="1:10" ht="24.75" customHeight="1">
      <c r="A272" s="135" t="s">
        <v>1204</v>
      </c>
      <c r="B272" s="113" t="s">
        <v>1241</v>
      </c>
      <c r="C272" s="369" t="s">
        <v>1243</v>
      </c>
      <c r="D272" s="369">
        <v>3</v>
      </c>
      <c r="E272" s="132"/>
      <c r="F272" s="132">
        <v>66.400000000000006</v>
      </c>
      <c r="G272" s="132">
        <v>66.400000000000006</v>
      </c>
      <c r="H272" s="110"/>
      <c r="I272" s="372"/>
      <c r="J272" s="1000" t="s">
        <v>1244</v>
      </c>
    </row>
    <row r="273" spans="1:10" ht="24.75" customHeight="1">
      <c r="A273" s="372" t="s">
        <v>1205</v>
      </c>
      <c r="B273" s="113" t="s">
        <v>1241</v>
      </c>
      <c r="C273" s="369" t="s">
        <v>1245</v>
      </c>
      <c r="D273" s="369">
        <v>3</v>
      </c>
      <c r="E273" s="132"/>
      <c r="F273" s="132">
        <v>67.900000000000006</v>
      </c>
      <c r="G273" s="132">
        <v>67.900000000000006</v>
      </c>
      <c r="H273" s="110"/>
      <c r="I273" s="372"/>
      <c r="J273" s="1000"/>
    </row>
    <row r="274" spans="1:10" ht="24.75" customHeight="1">
      <c r="A274" s="135" t="s">
        <v>1213</v>
      </c>
      <c r="B274" s="113" t="s">
        <v>1241</v>
      </c>
      <c r="C274" s="369" t="s">
        <v>1246</v>
      </c>
      <c r="D274" s="369">
        <v>5</v>
      </c>
      <c r="E274" s="132"/>
      <c r="F274" s="132">
        <v>66.400000000000006</v>
      </c>
      <c r="G274" s="132">
        <v>66.400000000000006</v>
      </c>
      <c r="H274" s="110"/>
      <c r="I274" s="306"/>
      <c r="J274" s="1000"/>
    </row>
    <row r="275" spans="1:10" ht="24.75" customHeight="1">
      <c r="A275" s="372" t="s">
        <v>1214</v>
      </c>
      <c r="B275" s="113" t="s">
        <v>1247</v>
      </c>
      <c r="C275" s="369" t="s">
        <v>1248</v>
      </c>
      <c r="D275" s="369">
        <v>1</v>
      </c>
      <c r="E275" s="132"/>
      <c r="F275" s="132">
        <v>60.78</v>
      </c>
      <c r="G275" s="132">
        <v>60.78</v>
      </c>
      <c r="H275" s="110"/>
      <c r="I275" s="372"/>
      <c r="J275" s="372"/>
    </row>
    <row r="276" spans="1:10" ht="24.75" customHeight="1">
      <c r="A276" s="135" t="s">
        <v>1215</v>
      </c>
      <c r="B276" s="113" t="s">
        <v>1247</v>
      </c>
      <c r="C276" s="369" t="s">
        <v>1249</v>
      </c>
      <c r="D276" s="369">
        <v>1</v>
      </c>
      <c r="E276" s="132"/>
      <c r="F276" s="132">
        <v>60.78</v>
      </c>
      <c r="G276" s="132">
        <v>60.78</v>
      </c>
      <c r="H276" s="110"/>
      <c r="I276" s="372"/>
      <c r="J276" s="372"/>
    </row>
    <row r="277" spans="1:10" ht="31.5" customHeight="1">
      <c r="A277" s="372" t="s">
        <v>1250</v>
      </c>
      <c r="B277" s="113" t="s">
        <v>1251</v>
      </c>
      <c r="C277" s="369" t="s">
        <v>1252</v>
      </c>
      <c r="D277" s="369">
        <v>4</v>
      </c>
      <c r="E277" s="132"/>
      <c r="F277" s="132">
        <v>56.2</v>
      </c>
      <c r="G277" s="132">
        <v>56.2</v>
      </c>
      <c r="H277" s="110"/>
      <c r="I277" s="372"/>
      <c r="J277" s="1000" t="s">
        <v>1244</v>
      </c>
    </row>
    <row r="278" spans="1:10" ht="31.5" customHeight="1">
      <c r="A278" s="135" t="s">
        <v>1253</v>
      </c>
      <c r="B278" s="113" t="s">
        <v>1251</v>
      </c>
      <c r="C278" s="369" t="s">
        <v>1254</v>
      </c>
      <c r="D278" s="369">
        <v>4</v>
      </c>
      <c r="E278" s="132"/>
      <c r="F278" s="132">
        <v>60.61</v>
      </c>
      <c r="G278" s="132">
        <v>60.61</v>
      </c>
      <c r="H278" s="110"/>
      <c r="I278" s="372"/>
      <c r="J278" s="1000"/>
    </row>
    <row r="279" spans="1:10" ht="31.5" customHeight="1">
      <c r="A279" s="372" t="s">
        <v>1255</v>
      </c>
      <c r="B279" s="113" t="s">
        <v>1251</v>
      </c>
      <c r="C279" s="369" t="s">
        <v>1256</v>
      </c>
      <c r="D279" s="369">
        <v>5</v>
      </c>
      <c r="E279" s="132"/>
      <c r="F279" s="132">
        <v>59.3</v>
      </c>
      <c r="G279" s="132">
        <v>59.3</v>
      </c>
      <c r="H279" s="110"/>
      <c r="I279" s="372"/>
      <c r="J279" s="1000"/>
    </row>
    <row r="280" spans="1:10" s="108" customFormat="1" ht="30" customHeight="1">
      <c r="A280" s="370" t="s">
        <v>545</v>
      </c>
      <c r="B280" s="373" t="s">
        <v>1206</v>
      </c>
      <c r="C280" s="370"/>
      <c r="D280" s="373"/>
      <c r="E280" s="373"/>
      <c r="F280" s="373"/>
      <c r="G280" s="373"/>
      <c r="H280" s="373"/>
      <c r="I280" s="370"/>
      <c r="J280" s="370"/>
    </row>
    <row r="281" spans="1:10" s="98" customFormat="1" ht="20.25" hidden="1" customHeight="1">
      <c r="A281" s="370"/>
      <c r="B281" s="1001" t="s">
        <v>1207</v>
      </c>
      <c r="C281" s="1001"/>
      <c r="D281" s="1001"/>
      <c r="E281" s="1001"/>
      <c r="F281" s="1001"/>
      <c r="G281" s="1001"/>
      <c r="H281" s="1001"/>
      <c r="I281" s="1001"/>
      <c r="J281" s="1001"/>
    </row>
    <row r="282" spans="1:10" s="108" customFormat="1" ht="30" customHeight="1">
      <c r="A282" s="370" t="s">
        <v>551</v>
      </c>
      <c r="B282" s="373" t="s">
        <v>1208</v>
      </c>
      <c r="C282" s="370"/>
      <c r="D282" s="373"/>
      <c r="E282" s="373"/>
      <c r="F282" s="373"/>
      <c r="G282" s="373"/>
      <c r="H282" s="373"/>
      <c r="I282" s="370"/>
      <c r="J282" s="370"/>
    </row>
    <row r="283" spans="1:10" ht="27.75" hidden="1" customHeight="1">
      <c r="A283" s="134"/>
      <c r="B283" s="372" t="s">
        <v>1207</v>
      </c>
      <c r="C283" s="372"/>
      <c r="D283" s="134"/>
      <c r="E283" s="134"/>
      <c r="F283" s="134"/>
      <c r="G283" s="134"/>
      <c r="H283" s="134"/>
      <c r="I283" s="372"/>
      <c r="J283" s="372"/>
    </row>
    <row r="284" spans="1:10" ht="16.5" hidden="1">
      <c r="A284" s="40"/>
      <c r="B284" s="40"/>
      <c r="C284" s="304"/>
      <c r="D284" s="40"/>
      <c r="E284" s="40"/>
      <c r="F284" s="40"/>
      <c r="G284" s="40"/>
      <c r="H284" s="40"/>
      <c r="I284" s="304"/>
      <c r="J284" s="304"/>
    </row>
    <row r="285" spans="1:10" ht="111.75" hidden="1" customHeight="1">
      <c r="A285" s="1002"/>
      <c r="B285" s="1002"/>
      <c r="C285" s="1002"/>
      <c r="D285" s="1002"/>
      <c r="E285" s="1002"/>
      <c r="F285" s="1002"/>
      <c r="G285" s="1002"/>
      <c r="H285" s="1003" t="s">
        <v>1209</v>
      </c>
      <c r="I285" s="1003"/>
      <c r="J285" s="1003"/>
    </row>
    <row r="286" spans="1:10" ht="16.5">
      <c r="A286" s="40"/>
      <c r="B286" s="40"/>
      <c r="C286" s="304"/>
      <c r="D286" s="40"/>
      <c r="E286" s="40"/>
      <c r="F286" s="40"/>
      <c r="G286" s="40"/>
      <c r="H286" s="40"/>
      <c r="I286" s="304"/>
      <c r="J286" s="304"/>
    </row>
    <row r="287" spans="1:10" ht="16.5">
      <c r="A287" s="40"/>
      <c r="B287" s="40"/>
      <c r="C287" s="304"/>
      <c r="D287" s="40"/>
      <c r="E287" s="40"/>
      <c r="F287" s="40"/>
      <c r="G287" s="40"/>
      <c r="H287" s="40"/>
      <c r="I287" s="304"/>
      <c r="J287" s="304"/>
    </row>
    <row r="288" spans="1:10" ht="16.5">
      <c r="A288" s="40"/>
      <c r="B288" s="40"/>
      <c r="C288" s="304"/>
      <c r="D288" s="40"/>
      <c r="E288" s="40"/>
      <c r="F288" s="40"/>
      <c r="G288" s="40"/>
      <c r="H288" s="40"/>
      <c r="I288" s="304"/>
      <c r="J288" s="304"/>
    </row>
    <row r="289" spans="1:10" ht="16.5">
      <c r="A289" s="40"/>
      <c r="B289" s="40"/>
      <c r="C289" s="304"/>
      <c r="D289" s="40"/>
      <c r="E289" s="40"/>
      <c r="F289" s="40"/>
      <c r="G289" s="40"/>
      <c r="H289" s="40"/>
      <c r="I289" s="304"/>
      <c r="J289" s="304"/>
    </row>
    <row r="290" spans="1:10" ht="16.5">
      <c r="A290" s="40"/>
      <c r="B290" s="40"/>
      <c r="C290" s="304"/>
      <c r="D290" s="40"/>
      <c r="E290" s="40"/>
      <c r="F290" s="40"/>
      <c r="G290" s="40"/>
      <c r="H290" s="40"/>
      <c r="I290" s="304"/>
      <c r="J290" s="304"/>
    </row>
    <row r="291" spans="1:10" ht="16.5">
      <c r="A291" s="40"/>
      <c r="B291" s="40"/>
      <c r="C291" s="304"/>
      <c r="D291" s="40"/>
      <c r="E291" s="40"/>
      <c r="F291" s="40"/>
      <c r="G291" s="40"/>
      <c r="H291" s="40"/>
      <c r="I291" s="304"/>
      <c r="J291" s="304"/>
    </row>
    <row r="292" spans="1:10" ht="16.5">
      <c r="A292" s="40"/>
      <c r="B292" s="40"/>
      <c r="C292" s="304"/>
      <c r="D292" s="40"/>
      <c r="E292" s="40"/>
      <c r="F292" s="40"/>
      <c r="G292" s="40"/>
      <c r="H292" s="40"/>
      <c r="I292" s="304"/>
      <c r="J292" s="304"/>
    </row>
    <row r="293" spans="1:10" ht="16.5">
      <c r="A293" s="40"/>
      <c r="B293" s="40"/>
      <c r="C293" s="304"/>
      <c r="D293" s="40"/>
      <c r="E293" s="40"/>
      <c r="F293" s="40"/>
      <c r="G293" s="40"/>
      <c r="H293" s="40"/>
      <c r="I293" s="304"/>
      <c r="J293" s="304"/>
    </row>
    <row r="294" spans="1:10" ht="16.5">
      <c r="A294" s="40"/>
      <c r="B294" s="40"/>
      <c r="C294" s="304"/>
      <c r="D294" s="40"/>
      <c r="E294" s="40"/>
      <c r="F294" s="40"/>
      <c r="G294" s="40"/>
      <c r="H294" s="40"/>
      <c r="I294" s="304"/>
      <c r="J294" s="304"/>
    </row>
    <row r="295" spans="1:10" ht="16.5">
      <c r="A295" s="40"/>
      <c r="B295" s="40"/>
      <c r="C295" s="304"/>
      <c r="D295" s="40"/>
      <c r="E295" s="40"/>
      <c r="F295" s="40"/>
      <c r="G295" s="40"/>
      <c r="H295" s="40"/>
      <c r="I295" s="304"/>
      <c r="J295" s="304"/>
    </row>
    <row r="296" spans="1:10" ht="16.5">
      <c r="A296" s="40"/>
      <c r="B296" s="40"/>
      <c r="C296" s="304"/>
      <c r="D296" s="40"/>
      <c r="E296" s="40"/>
      <c r="F296" s="40"/>
      <c r="G296" s="40"/>
      <c r="H296" s="40"/>
      <c r="I296" s="304"/>
      <c r="J296" s="304"/>
    </row>
    <row r="297" spans="1:10" ht="16.5">
      <c r="A297" s="40"/>
      <c r="B297" s="40"/>
      <c r="C297" s="304"/>
      <c r="D297" s="40"/>
      <c r="E297" s="40"/>
      <c r="F297" s="40"/>
      <c r="G297" s="40"/>
      <c r="H297" s="40"/>
      <c r="I297" s="304"/>
      <c r="J297" s="304"/>
    </row>
    <row r="298" spans="1:10" ht="16.5">
      <c r="A298" s="40"/>
      <c r="B298" s="40"/>
      <c r="C298" s="304"/>
      <c r="D298" s="40"/>
      <c r="E298" s="40"/>
      <c r="F298" s="40"/>
      <c r="G298" s="40"/>
      <c r="H298" s="40"/>
      <c r="I298" s="304"/>
      <c r="J298" s="304"/>
    </row>
    <row r="299" spans="1:10" ht="16.5">
      <c r="A299" s="40"/>
      <c r="B299" s="40"/>
      <c r="C299" s="304"/>
      <c r="D299" s="40"/>
      <c r="E299" s="40"/>
      <c r="F299" s="40"/>
      <c r="G299" s="40"/>
      <c r="H299" s="40"/>
      <c r="I299" s="304"/>
      <c r="J299" s="304"/>
    </row>
    <row r="300" spans="1:10" ht="16.5">
      <c r="A300" s="40"/>
      <c r="B300" s="40"/>
      <c r="C300" s="304"/>
      <c r="D300" s="40"/>
      <c r="E300" s="40"/>
      <c r="F300" s="40"/>
      <c r="G300" s="40"/>
      <c r="H300" s="40"/>
      <c r="I300" s="304"/>
      <c r="J300" s="304"/>
    </row>
    <row r="301" spans="1:10" ht="16.5">
      <c r="A301" s="40"/>
      <c r="B301" s="40"/>
      <c r="C301" s="304"/>
      <c r="D301" s="40"/>
      <c r="E301" s="40"/>
      <c r="F301" s="40"/>
      <c r="G301" s="40"/>
      <c r="H301" s="40"/>
      <c r="I301" s="304"/>
      <c r="J301" s="304"/>
    </row>
    <row r="302" spans="1:10" ht="16.5">
      <c r="A302" s="40"/>
      <c r="B302" s="40"/>
      <c r="C302" s="304"/>
      <c r="D302" s="40"/>
      <c r="E302" s="40"/>
      <c r="F302" s="40"/>
      <c r="G302" s="40"/>
      <c r="H302" s="40"/>
      <c r="I302" s="304"/>
      <c r="J302" s="304"/>
    </row>
    <row r="303" spans="1:10" ht="16.5">
      <c r="A303" s="40"/>
      <c r="B303" s="40"/>
      <c r="C303" s="304"/>
      <c r="D303" s="40"/>
      <c r="E303" s="40"/>
      <c r="F303" s="40"/>
      <c r="G303" s="40"/>
      <c r="H303" s="40"/>
      <c r="I303" s="304"/>
      <c r="J303" s="304"/>
    </row>
    <row r="304" spans="1:10" ht="16.5">
      <c r="A304" s="40"/>
      <c r="B304" s="40"/>
      <c r="C304" s="304"/>
      <c r="D304" s="40"/>
      <c r="E304" s="40"/>
      <c r="F304" s="40"/>
      <c r="G304" s="40"/>
      <c r="H304" s="40"/>
      <c r="I304" s="304"/>
      <c r="J304" s="304"/>
    </row>
    <row r="305" spans="1:10" ht="16.5">
      <c r="A305" s="40"/>
      <c r="B305" s="40"/>
      <c r="C305" s="304"/>
      <c r="D305" s="40"/>
      <c r="E305" s="40"/>
      <c r="F305" s="40"/>
      <c r="G305" s="40"/>
      <c r="H305" s="40"/>
      <c r="I305" s="304"/>
      <c r="J305" s="304"/>
    </row>
    <row r="306" spans="1:10" ht="16.5">
      <c r="A306" s="40"/>
      <c r="B306" s="40"/>
      <c r="C306" s="304"/>
      <c r="D306" s="40"/>
      <c r="E306" s="40"/>
      <c r="F306" s="40"/>
      <c r="G306" s="40"/>
      <c r="H306" s="40"/>
      <c r="I306" s="304"/>
      <c r="J306" s="304"/>
    </row>
    <row r="307" spans="1:10" ht="16.5">
      <c r="A307" s="40"/>
      <c r="B307" s="40"/>
      <c r="C307" s="304"/>
      <c r="D307" s="40"/>
      <c r="E307" s="40"/>
      <c r="F307" s="40"/>
      <c r="G307" s="40"/>
      <c r="H307" s="40"/>
      <c r="I307" s="304"/>
      <c r="J307" s="304"/>
    </row>
    <row r="308" spans="1:10" ht="16.5">
      <c r="A308" s="40"/>
      <c r="B308" s="40"/>
      <c r="C308" s="304"/>
      <c r="D308" s="40"/>
      <c r="E308" s="40"/>
      <c r="F308" s="40"/>
      <c r="G308" s="40"/>
      <c r="H308" s="40"/>
      <c r="I308" s="304"/>
      <c r="J308" s="304"/>
    </row>
    <row r="309" spans="1:10" ht="16.5">
      <c r="A309" s="40"/>
      <c r="B309" s="40"/>
      <c r="C309" s="304"/>
      <c r="D309" s="40"/>
      <c r="E309" s="40"/>
      <c r="F309" s="40"/>
      <c r="G309" s="40"/>
      <c r="H309" s="40"/>
      <c r="I309" s="304"/>
      <c r="J309" s="304"/>
    </row>
    <row r="310" spans="1:10" ht="16.5">
      <c r="A310" s="40"/>
      <c r="B310" s="40"/>
      <c r="C310" s="304"/>
      <c r="D310" s="40"/>
      <c r="E310" s="40"/>
      <c r="F310" s="40"/>
      <c r="G310" s="40"/>
      <c r="H310" s="40"/>
      <c r="I310" s="304"/>
      <c r="J310" s="304"/>
    </row>
    <row r="311" spans="1:10" ht="16.5">
      <c r="A311" s="40"/>
      <c r="B311" s="40"/>
      <c r="C311" s="304"/>
      <c r="D311" s="40"/>
      <c r="E311" s="40"/>
      <c r="F311" s="40"/>
      <c r="G311" s="40"/>
      <c r="H311" s="40"/>
      <c r="I311" s="304"/>
      <c r="J311" s="304"/>
    </row>
    <row r="312" spans="1:10" ht="16.5">
      <c r="A312" s="40"/>
      <c r="B312" s="40"/>
      <c r="C312" s="304"/>
      <c r="D312" s="40"/>
      <c r="E312" s="40"/>
      <c r="F312" s="40"/>
      <c r="G312" s="40"/>
      <c r="H312" s="40"/>
      <c r="I312" s="304"/>
      <c r="J312" s="304"/>
    </row>
    <row r="313" spans="1:10" ht="16.5">
      <c r="A313" s="40"/>
      <c r="B313" s="40"/>
      <c r="C313" s="304"/>
      <c r="D313" s="40"/>
      <c r="E313" s="40"/>
      <c r="F313" s="40"/>
      <c r="G313" s="40"/>
      <c r="H313" s="40"/>
      <c r="I313" s="304"/>
      <c r="J313" s="304"/>
    </row>
    <row r="314" spans="1:10" ht="16.5">
      <c r="A314" s="40"/>
      <c r="B314" s="40"/>
      <c r="C314" s="304"/>
      <c r="D314" s="40"/>
      <c r="E314" s="40"/>
      <c r="F314" s="40"/>
      <c r="G314" s="40"/>
      <c r="H314" s="40"/>
      <c r="I314" s="304"/>
      <c r="J314" s="304"/>
    </row>
    <row r="315" spans="1:10" ht="16.5">
      <c r="A315" s="40"/>
      <c r="B315" s="40"/>
      <c r="C315" s="304"/>
      <c r="D315" s="40"/>
      <c r="E315" s="40"/>
      <c r="F315" s="40"/>
      <c r="G315" s="40"/>
      <c r="H315" s="40"/>
      <c r="I315" s="304"/>
      <c r="J315" s="304"/>
    </row>
    <row r="316" spans="1:10" ht="16.5">
      <c r="A316" s="40"/>
      <c r="B316" s="40"/>
      <c r="C316" s="304"/>
      <c r="D316" s="40"/>
      <c r="E316" s="40"/>
      <c r="F316" s="40"/>
      <c r="G316" s="40"/>
      <c r="H316" s="40"/>
      <c r="I316" s="304"/>
      <c r="J316" s="304"/>
    </row>
    <row r="317" spans="1:10" ht="16.5">
      <c r="A317" s="40"/>
      <c r="B317" s="40"/>
      <c r="C317" s="304"/>
      <c r="D317" s="40"/>
      <c r="E317" s="40"/>
      <c r="F317" s="40"/>
      <c r="G317" s="40"/>
      <c r="H317" s="40"/>
      <c r="I317" s="304"/>
      <c r="J317" s="304"/>
    </row>
    <row r="318" spans="1:10" ht="16.5">
      <c r="A318" s="40"/>
      <c r="B318" s="40"/>
      <c r="C318" s="304"/>
      <c r="D318" s="40"/>
      <c r="E318" s="40"/>
      <c r="F318" s="40"/>
      <c r="G318" s="40"/>
      <c r="H318" s="40"/>
      <c r="I318" s="304"/>
      <c r="J318" s="304"/>
    </row>
    <row r="319" spans="1:10" ht="16.5">
      <c r="A319" s="40"/>
      <c r="B319" s="40"/>
      <c r="C319" s="304"/>
      <c r="D319" s="40"/>
      <c r="E319" s="40"/>
      <c r="F319" s="40"/>
      <c r="G319" s="40"/>
      <c r="H319" s="40"/>
      <c r="I319" s="304"/>
      <c r="J319" s="304"/>
    </row>
    <row r="320" spans="1:10" ht="16.5">
      <c r="A320" s="40"/>
      <c r="B320" s="40"/>
      <c r="C320" s="304"/>
      <c r="D320" s="40"/>
      <c r="E320" s="40"/>
      <c r="F320" s="40"/>
      <c r="G320" s="40"/>
      <c r="H320" s="40"/>
      <c r="I320" s="304"/>
      <c r="J320" s="304"/>
    </row>
    <row r="321" spans="1:10" ht="16.5">
      <c r="A321" s="40"/>
      <c r="B321" s="40"/>
      <c r="C321" s="304"/>
      <c r="D321" s="40"/>
      <c r="E321" s="40"/>
      <c r="F321" s="40"/>
      <c r="G321" s="40"/>
      <c r="H321" s="40"/>
      <c r="I321" s="304"/>
      <c r="J321" s="304"/>
    </row>
    <row r="322" spans="1:10" ht="16.5">
      <c r="A322" s="40"/>
      <c r="B322" s="40"/>
      <c r="C322" s="304"/>
      <c r="D322" s="40"/>
      <c r="E322" s="40"/>
      <c r="F322" s="40"/>
      <c r="G322" s="40"/>
      <c r="H322" s="40"/>
      <c r="I322" s="304"/>
      <c r="J322" s="304"/>
    </row>
    <row r="323" spans="1:10" ht="16.5">
      <c r="A323" s="40"/>
      <c r="B323" s="40"/>
      <c r="C323" s="304"/>
      <c r="D323" s="40"/>
      <c r="E323" s="40"/>
      <c r="F323" s="40"/>
      <c r="G323" s="40"/>
      <c r="H323" s="40"/>
      <c r="I323" s="304"/>
      <c r="J323" s="304"/>
    </row>
    <row r="324" spans="1:10" ht="16.5">
      <c r="A324" s="40"/>
      <c r="B324" s="40"/>
      <c r="C324" s="304"/>
      <c r="D324" s="40"/>
      <c r="E324" s="40"/>
      <c r="F324" s="40"/>
      <c r="G324" s="40"/>
      <c r="H324" s="40"/>
      <c r="I324" s="304"/>
      <c r="J324" s="304"/>
    </row>
    <row r="325" spans="1:10" ht="16.5">
      <c r="A325" s="40"/>
      <c r="B325" s="40"/>
      <c r="C325" s="304"/>
      <c r="D325" s="40"/>
      <c r="E325" s="40"/>
      <c r="F325" s="40"/>
      <c r="G325" s="40"/>
      <c r="H325" s="40"/>
      <c r="I325" s="304"/>
      <c r="J325" s="304"/>
    </row>
    <row r="326" spans="1:10" ht="16.5">
      <c r="A326" s="40"/>
      <c r="B326" s="40"/>
      <c r="C326" s="304"/>
      <c r="D326" s="40"/>
      <c r="E326" s="40"/>
      <c r="F326" s="40"/>
      <c r="G326" s="40"/>
      <c r="H326" s="40"/>
      <c r="I326" s="304"/>
      <c r="J326" s="304"/>
    </row>
    <row r="327" spans="1:10" ht="16.5">
      <c r="A327" s="40"/>
      <c r="B327" s="40"/>
      <c r="C327" s="304"/>
      <c r="D327" s="40"/>
      <c r="E327" s="40"/>
      <c r="F327" s="40"/>
      <c r="G327" s="40"/>
      <c r="H327" s="40"/>
      <c r="I327" s="304"/>
      <c r="J327" s="304"/>
    </row>
    <row r="328" spans="1:10" ht="16.5">
      <c r="A328" s="40"/>
      <c r="B328" s="40"/>
      <c r="C328" s="304"/>
      <c r="D328" s="40"/>
      <c r="E328" s="40"/>
      <c r="F328" s="40"/>
      <c r="G328" s="40"/>
      <c r="H328" s="40"/>
      <c r="I328" s="304"/>
      <c r="J328" s="304"/>
    </row>
    <row r="329" spans="1:10" ht="16.5">
      <c r="A329" s="40"/>
      <c r="B329" s="40"/>
      <c r="C329" s="304"/>
      <c r="D329" s="40"/>
      <c r="E329" s="40"/>
      <c r="F329" s="40"/>
      <c r="G329" s="40"/>
      <c r="H329" s="40"/>
      <c r="I329" s="304"/>
      <c r="J329" s="304"/>
    </row>
    <row r="330" spans="1:10" ht="16.5">
      <c r="A330" s="40"/>
      <c r="B330" s="40"/>
      <c r="C330" s="304"/>
      <c r="D330" s="40"/>
      <c r="E330" s="40"/>
      <c r="F330" s="40"/>
      <c r="G330" s="40"/>
      <c r="H330" s="40"/>
      <c r="I330" s="304"/>
      <c r="J330" s="304"/>
    </row>
    <row r="331" spans="1:10" ht="16.5">
      <c r="A331" s="40"/>
      <c r="B331" s="40"/>
      <c r="C331" s="304"/>
      <c r="D331" s="40"/>
      <c r="E331" s="40"/>
      <c r="F331" s="40"/>
      <c r="G331" s="40"/>
      <c r="H331" s="40"/>
      <c r="I331" s="304"/>
      <c r="J331" s="304"/>
    </row>
    <row r="332" spans="1:10" ht="16.5">
      <c r="A332" s="40"/>
      <c r="B332" s="40"/>
      <c r="C332" s="304"/>
      <c r="D332" s="40"/>
      <c r="E332" s="40"/>
      <c r="F332" s="40"/>
      <c r="G332" s="40"/>
      <c r="H332" s="40"/>
      <c r="I332" s="304"/>
      <c r="J332" s="304"/>
    </row>
    <row r="333" spans="1:10" ht="16.5">
      <c r="A333" s="40"/>
      <c r="B333" s="40"/>
      <c r="C333" s="304"/>
      <c r="D333" s="40"/>
      <c r="E333" s="40"/>
      <c r="F333" s="40"/>
      <c r="G333" s="40"/>
      <c r="H333" s="40"/>
      <c r="I333" s="304"/>
      <c r="J333" s="304"/>
    </row>
    <row r="334" spans="1:10" ht="16.5">
      <c r="A334" s="40"/>
      <c r="B334" s="40"/>
      <c r="C334" s="304"/>
      <c r="D334" s="40"/>
      <c r="E334" s="40"/>
      <c r="F334" s="40"/>
      <c r="G334" s="40"/>
      <c r="H334" s="40"/>
      <c r="I334" s="304"/>
      <c r="J334" s="304"/>
    </row>
    <row r="335" spans="1:10" ht="16.5">
      <c r="A335" s="40"/>
      <c r="B335" s="40"/>
      <c r="C335" s="304"/>
      <c r="D335" s="40"/>
      <c r="E335" s="40"/>
      <c r="F335" s="40"/>
      <c r="G335" s="40"/>
      <c r="H335" s="40"/>
      <c r="I335" s="304"/>
      <c r="J335" s="304"/>
    </row>
    <row r="336" spans="1:10" ht="16.5">
      <c r="A336" s="40"/>
      <c r="B336" s="40"/>
      <c r="C336" s="304"/>
      <c r="D336" s="40"/>
      <c r="E336" s="40"/>
      <c r="F336" s="40"/>
      <c r="G336" s="40"/>
      <c r="H336" s="40"/>
      <c r="I336" s="304"/>
      <c r="J336" s="304"/>
    </row>
    <row r="337" spans="1:10" ht="16.5">
      <c r="A337" s="40"/>
      <c r="B337" s="40"/>
      <c r="C337" s="304"/>
      <c r="D337" s="40"/>
      <c r="E337" s="40"/>
      <c r="F337" s="40"/>
      <c r="G337" s="40"/>
      <c r="H337" s="40"/>
      <c r="I337" s="304"/>
      <c r="J337" s="304"/>
    </row>
    <row r="338" spans="1:10" ht="16.5">
      <c r="A338" s="40"/>
      <c r="B338" s="40"/>
      <c r="C338" s="304"/>
      <c r="D338" s="40"/>
      <c r="E338" s="40"/>
      <c r="F338" s="40"/>
      <c r="G338" s="40"/>
      <c r="H338" s="40"/>
      <c r="I338" s="304"/>
      <c r="J338" s="304"/>
    </row>
    <row r="339" spans="1:10" ht="16.5">
      <c r="A339" s="40"/>
      <c r="B339" s="40"/>
      <c r="C339" s="304"/>
      <c r="D339" s="40"/>
      <c r="E339" s="40"/>
      <c r="F339" s="40"/>
      <c r="G339" s="40"/>
      <c r="H339" s="40"/>
      <c r="I339" s="304"/>
      <c r="J339" s="304"/>
    </row>
    <row r="340" spans="1:10" ht="16.5">
      <c r="A340" s="40"/>
      <c r="B340" s="40"/>
      <c r="C340" s="304"/>
      <c r="D340" s="40"/>
      <c r="E340" s="40"/>
      <c r="F340" s="40"/>
      <c r="G340" s="40"/>
      <c r="H340" s="40"/>
      <c r="I340" s="304"/>
      <c r="J340" s="304"/>
    </row>
    <row r="341" spans="1:10" ht="16.5">
      <c r="A341" s="40"/>
      <c r="B341" s="40"/>
      <c r="C341" s="304"/>
      <c r="D341" s="40"/>
      <c r="E341" s="40"/>
      <c r="F341" s="40"/>
      <c r="G341" s="40"/>
      <c r="H341" s="40"/>
      <c r="I341" s="304"/>
      <c r="J341" s="304"/>
    </row>
    <row r="342" spans="1:10" ht="16.5">
      <c r="A342" s="40"/>
      <c r="B342" s="40"/>
      <c r="C342" s="304"/>
      <c r="D342" s="40"/>
      <c r="E342" s="40"/>
      <c r="F342" s="40"/>
      <c r="G342" s="40"/>
      <c r="H342" s="40"/>
      <c r="I342" s="304"/>
      <c r="J342" s="304"/>
    </row>
    <row r="343" spans="1:10" ht="16.5">
      <c r="A343" s="40"/>
      <c r="B343" s="40"/>
      <c r="C343" s="304"/>
      <c r="D343" s="40"/>
      <c r="E343" s="40"/>
      <c r="F343" s="40"/>
      <c r="G343" s="40"/>
      <c r="H343" s="40"/>
      <c r="I343" s="304"/>
      <c r="J343" s="304"/>
    </row>
    <row r="344" spans="1:10" ht="16.5">
      <c r="A344" s="40"/>
      <c r="B344" s="40"/>
      <c r="C344" s="304"/>
      <c r="D344" s="40"/>
      <c r="E344" s="40"/>
      <c r="F344" s="40"/>
      <c r="G344" s="40"/>
      <c r="H344" s="40"/>
      <c r="I344" s="304"/>
      <c r="J344" s="304"/>
    </row>
    <row r="345" spans="1:10" ht="16.5">
      <c r="A345" s="40"/>
      <c r="B345" s="40"/>
      <c r="C345" s="304"/>
      <c r="D345" s="40"/>
      <c r="E345" s="40"/>
      <c r="F345" s="40"/>
      <c r="G345" s="40"/>
      <c r="H345" s="40"/>
      <c r="I345" s="304"/>
      <c r="J345" s="304"/>
    </row>
    <row r="346" spans="1:10" ht="16.5">
      <c r="A346" s="40"/>
      <c r="B346" s="40"/>
      <c r="C346" s="304"/>
      <c r="D346" s="40"/>
      <c r="E346" s="40"/>
      <c r="F346" s="40"/>
      <c r="G346" s="40"/>
      <c r="H346" s="40"/>
      <c r="I346" s="304"/>
      <c r="J346" s="304"/>
    </row>
    <row r="347" spans="1:10" ht="16.5">
      <c r="A347" s="40"/>
      <c r="B347" s="40"/>
      <c r="C347" s="304"/>
      <c r="D347" s="40"/>
      <c r="E347" s="40"/>
      <c r="F347" s="40"/>
      <c r="G347" s="40"/>
      <c r="H347" s="40"/>
      <c r="I347" s="304"/>
      <c r="J347" s="304"/>
    </row>
    <row r="348" spans="1:10" ht="16.5">
      <c r="A348" s="40"/>
      <c r="B348" s="40"/>
      <c r="C348" s="304"/>
      <c r="D348" s="40"/>
      <c r="E348" s="40"/>
      <c r="F348" s="40"/>
      <c r="G348" s="40"/>
      <c r="H348" s="40"/>
      <c r="I348" s="304"/>
      <c r="J348" s="304"/>
    </row>
    <row r="349" spans="1:10" ht="16.5">
      <c r="A349" s="40"/>
      <c r="B349" s="40"/>
      <c r="C349" s="304"/>
      <c r="D349" s="40"/>
      <c r="E349" s="40"/>
      <c r="F349" s="40"/>
      <c r="G349" s="40"/>
      <c r="H349" s="40"/>
      <c r="I349" s="304"/>
      <c r="J349" s="304"/>
    </row>
    <row r="350" spans="1:10" ht="16.5">
      <c r="A350" s="40"/>
      <c r="B350" s="40"/>
      <c r="C350" s="304"/>
      <c r="D350" s="40"/>
      <c r="E350" s="40"/>
      <c r="F350" s="40"/>
      <c r="G350" s="40"/>
      <c r="H350" s="40"/>
      <c r="I350" s="304"/>
      <c r="J350" s="304"/>
    </row>
    <row r="351" spans="1:10" ht="16.5">
      <c r="A351" s="40"/>
      <c r="B351" s="40"/>
      <c r="C351" s="304"/>
      <c r="D351" s="40"/>
      <c r="E351" s="40"/>
      <c r="F351" s="40"/>
      <c r="G351" s="40"/>
      <c r="H351" s="40"/>
      <c r="I351" s="304"/>
      <c r="J351" s="304"/>
    </row>
    <row r="352" spans="1:10" ht="16.5">
      <c r="A352" s="40"/>
      <c r="B352" s="40"/>
      <c r="C352" s="304"/>
      <c r="D352" s="40"/>
      <c r="E352" s="40"/>
      <c r="F352" s="40"/>
      <c r="G352" s="40"/>
      <c r="H352" s="40"/>
      <c r="I352" s="304"/>
      <c r="J352" s="304"/>
    </row>
    <row r="353" spans="1:10" ht="16.5">
      <c r="A353" s="40"/>
      <c r="B353" s="40"/>
      <c r="C353" s="304"/>
      <c r="D353" s="40"/>
      <c r="E353" s="40"/>
      <c r="F353" s="40"/>
      <c r="G353" s="40"/>
      <c r="H353" s="40"/>
      <c r="I353" s="304"/>
      <c r="J353" s="304"/>
    </row>
    <row r="354" spans="1:10" ht="16.5">
      <c r="A354" s="40"/>
      <c r="B354" s="40"/>
      <c r="C354" s="304"/>
      <c r="D354" s="40"/>
      <c r="E354" s="40"/>
      <c r="F354" s="40"/>
      <c r="G354" s="40"/>
      <c r="H354" s="40"/>
      <c r="I354" s="304"/>
      <c r="J354" s="304"/>
    </row>
    <row r="355" spans="1:10" ht="16.5">
      <c r="A355" s="40"/>
      <c r="B355" s="40"/>
      <c r="C355" s="304"/>
      <c r="D355" s="40"/>
      <c r="E355" s="40"/>
      <c r="F355" s="40"/>
      <c r="G355" s="40"/>
      <c r="H355" s="40"/>
      <c r="I355" s="304"/>
      <c r="J355" s="304"/>
    </row>
    <row r="356" spans="1:10" ht="16.5">
      <c r="A356" s="40"/>
      <c r="B356" s="40"/>
      <c r="C356" s="304"/>
      <c r="D356" s="40"/>
      <c r="E356" s="40"/>
      <c r="F356" s="40"/>
      <c r="G356" s="40"/>
      <c r="H356" s="40"/>
      <c r="I356" s="304"/>
      <c r="J356" s="304"/>
    </row>
    <row r="357" spans="1:10" ht="16.5">
      <c r="A357" s="40"/>
      <c r="B357" s="40"/>
      <c r="C357" s="304"/>
      <c r="D357" s="40"/>
      <c r="E357" s="40"/>
      <c r="F357" s="40"/>
      <c r="G357" s="40"/>
      <c r="H357" s="40"/>
      <c r="I357" s="304"/>
      <c r="J357" s="304"/>
    </row>
    <row r="358" spans="1:10" ht="16.5">
      <c r="A358" s="40"/>
      <c r="B358" s="40"/>
      <c r="C358" s="304"/>
      <c r="D358" s="40"/>
      <c r="E358" s="40"/>
      <c r="F358" s="40"/>
      <c r="G358" s="40"/>
      <c r="H358" s="40"/>
      <c r="I358" s="304"/>
      <c r="J358" s="304"/>
    </row>
    <row r="359" spans="1:10" ht="16.5">
      <c r="A359" s="40"/>
      <c r="B359" s="40"/>
      <c r="C359" s="304"/>
      <c r="D359" s="40"/>
      <c r="E359" s="40"/>
      <c r="F359" s="40"/>
      <c r="G359" s="40"/>
      <c r="H359" s="40"/>
      <c r="I359" s="304"/>
      <c r="J359" s="304"/>
    </row>
    <row r="360" spans="1:10" ht="16.5">
      <c r="A360" s="40"/>
      <c r="B360" s="40"/>
      <c r="C360" s="304"/>
      <c r="D360" s="40"/>
      <c r="E360" s="40"/>
      <c r="F360" s="40"/>
      <c r="G360" s="40"/>
      <c r="H360" s="40"/>
      <c r="I360" s="304"/>
      <c r="J360" s="304"/>
    </row>
    <row r="361" spans="1:10" ht="16.5">
      <c r="A361" s="40"/>
      <c r="B361" s="40"/>
      <c r="C361" s="304"/>
      <c r="D361" s="40"/>
      <c r="E361" s="40"/>
      <c r="F361" s="40"/>
      <c r="G361" s="40"/>
      <c r="H361" s="40"/>
      <c r="I361" s="304"/>
      <c r="J361" s="304"/>
    </row>
    <row r="362" spans="1:10" ht="16.5">
      <c r="A362" s="40"/>
      <c r="B362" s="40"/>
      <c r="C362" s="304"/>
      <c r="D362" s="40"/>
      <c r="E362" s="40"/>
      <c r="F362" s="40"/>
      <c r="G362" s="40"/>
      <c r="H362" s="40"/>
      <c r="I362" s="304"/>
      <c r="J362" s="304"/>
    </row>
    <row r="363" spans="1:10" ht="16.5">
      <c r="A363" s="40"/>
      <c r="B363" s="40"/>
      <c r="C363" s="304"/>
      <c r="D363" s="40"/>
      <c r="E363" s="40"/>
      <c r="F363" s="40"/>
      <c r="G363" s="40"/>
      <c r="H363" s="40"/>
      <c r="I363" s="304"/>
      <c r="J363" s="304"/>
    </row>
    <row r="364" spans="1:10" ht="16.5">
      <c r="A364" s="40"/>
      <c r="B364" s="40"/>
      <c r="C364" s="304"/>
      <c r="D364" s="40"/>
      <c r="E364" s="40"/>
      <c r="F364" s="40"/>
      <c r="G364" s="40"/>
      <c r="H364" s="40"/>
      <c r="I364" s="304"/>
      <c r="J364" s="304"/>
    </row>
    <row r="365" spans="1:10" ht="16.5">
      <c r="A365" s="40"/>
      <c r="B365" s="40"/>
      <c r="C365" s="304"/>
      <c r="D365" s="40"/>
      <c r="E365" s="40"/>
      <c r="F365" s="40"/>
      <c r="G365" s="40"/>
      <c r="H365" s="40"/>
      <c r="I365" s="304"/>
      <c r="J365" s="304"/>
    </row>
    <row r="366" spans="1:10" ht="16.5">
      <c r="A366" s="40"/>
      <c r="B366" s="40"/>
      <c r="C366" s="304"/>
      <c r="D366" s="40"/>
      <c r="E366" s="40"/>
      <c r="F366" s="40"/>
      <c r="G366" s="40"/>
      <c r="H366" s="40"/>
      <c r="I366" s="304"/>
      <c r="J366" s="304"/>
    </row>
    <row r="367" spans="1:10" ht="16.5">
      <c r="A367" s="40"/>
      <c r="B367" s="40"/>
      <c r="C367" s="304"/>
      <c r="D367" s="40"/>
      <c r="E367" s="40"/>
      <c r="F367" s="40"/>
      <c r="G367" s="40"/>
      <c r="H367" s="40"/>
      <c r="I367" s="304"/>
      <c r="J367" s="304"/>
    </row>
    <row r="368" spans="1:10" ht="16.5">
      <c r="A368" s="40"/>
      <c r="B368" s="40"/>
      <c r="C368" s="304"/>
      <c r="D368" s="40"/>
      <c r="E368" s="40"/>
      <c r="F368" s="40"/>
      <c r="G368" s="40"/>
      <c r="H368" s="40"/>
      <c r="I368" s="304"/>
      <c r="J368" s="304"/>
    </row>
    <row r="369" spans="1:10" ht="16.5">
      <c r="A369" s="40"/>
      <c r="B369" s="40"/>
      <c r="C369" s="304"/>
      <c r="D369" s="40"/>
      <c r="E369" s="40"/>
      <c r="F369" s="40"/>
      <c r="G369" s="40"/>
      <c r="H369" s="40"/>
      <c r="I369" s="304"/>
      <c r="J369" s="304"/>
    </row>
    <row r="370" spans="1:10" ht="16.5">
      <c r="A370" s="40"/>
      <c r="B370" s="40"/>
      <c r="C370" s="304"/>
      <c r="D370" s="40"/>
      <c r="E370" s="40"/>
      <c r="F370" s="40"/>
      <c r="G370" s="40"/>
      <c r="H370" s="40"/>
      <c r="I370" s="304"/>
      <c r="J370" s="304"/>
    </row>
    <row r="371" spans="1:10" ht="16.5">
      <c r="A371" s="40"/>
      <c r="B371" s="40"/>
      <c r="C371" s="304"/>
      <c r="D371" s="40"/>
      <c r="E371" s="40"/>
      <c r="F371" s="40"/>
      <c r="G371" s="40"/>
      <c r="H371" s="40"/>
      <c r="I371" s="304"/>
      <c r="J371" s="304"/>
    </row>
    <row r="372" spans="1:10" ht="16.5">
      <c r="A372" s="40"/>
      <c r="B372" s="40"/>
      <c r="C372" s="304"/>
      <c r="D372" s="40"/>
      <c r="E372" s="40"/>
      <c r="F372" s="40"/>
      <c r="G372" s="40"/>
      <c r="H372" s="40"/>
      <c r="I372" s="304"/>
      <c r="J372" s="304"/>
    </row>
    <row r="373" spans="1:10" ht="16.5">
      <c r="A373" s="40"/>
      <c r="B373" s="40"/>
      <c r="C373" s="304"/>
      <c r="D373" s="40"/>
      <c r="E373" s="40"/>
      <c r="F373" s="40"/>
      <c r="G373" s="40"/>
      <c r="H373" s="40"/>
      <c r="I373" s="304"/>
      <c r="J373" s="304"/>
    </row>
    <row r="374" spans="1:10" ht="16.5">
      <c r="A374" s="40"/>
      <c r="B374" s="40"/>
      <c r="C374" s="304"/>
      <c r="D374" s="40"/>
      <c r="E374" s="40"/>
      <c r="F374" s="40"/>
      <c r="G374" s="40"/>
      <c r="H374" s="40"/>
      <c r="I374" s="304"/>
      <c r="J374" s="304"/>
    </row>
    <row r="375" spans="1:10" ht="16.5">
      <c r="A375" s="40"/>
      <c r="B375" s="40"/>
      <c r="C375" s="304"/>
      <c r="D375" s="40"/>
      <c r="E375" s="40"/>
      <c r="F375" s="40"/>
      <c r="G375" s="40"/>
      <c r="H375" s="40"/>
      <c r="I375" s="304"/>
      <c r="J375" s="304"/>
    </row>
    <row r="376" spans="1:10" ht="16.5">
      <c r="A376" s="40"/>
      <c r="B376" s="40"/>
      <c r="C376" s="304"/>
      <c r="D376" s="40"/>
      <c r="E376" s="40"/>
      <c r="F376" s="40"/>
      <c r="G376" s="40"/>
      <c r="H376" s="40"/>
      <c r="I376" s="304"/>
      <c r="J376" s="304"/>
    </row>
    <row r="377" spans="1:10" ht="16.5">
      <c r="A377" s="40"/>
      <c r="B377" s="40"/>
      <c r="C377" s="304"/>
      <c r="D377" s="40"/>
      <c r="E377" s="40"/>
      <c r="F377" s="40"/>
      <c r="G377" s="40"/>
      <c r="H377" s="40"/>
      <c r="I377" s="304"/>
      <c r="J377" s="304"/>
    </row>
    <row r="378" spans="1:10" ht="16.5">
      <c r="A378" s="40"/>
      <c r="B378" s="40"/>
      <c r="C378" s="304"/>
      <c r="D378" s="40"/>
      <c r="E378" s="40"/>
      <c r="F378" s="40"/>
      <c r="G378" s="40"/>
      <c r="H378" s="40"/>
      <c r="I378" s="304"/>
      <c r="J378" s="304"/>
    </row>
    <row r="379" spans="1:10" ht="16.5">
      <c r="A379" s="40"/>
      <c r="B379" s="40"/>
      <c r="C379" s="304"/>
      <c r="D379" s="40"/>
      <c r="E379" s="40"/>
      <c r="F379" s="40"/>
      <c r="G379" s="40"/>
      <c r="H379" s="40"/>
      <c r="I379" s="304"/>
      <c r="J379" s="304"/>
    </row>
    <row r="380" spans="1:10" ht="16.5">
      <c r="A380" s="40"/>
      <c r="B380" s="40"/>
      <c r="C380" s="304"/>
      <c r="D380" s="40"/>
      <c r="E380" s="40"/>
      <c r="F380" s="40"/>
      <c r="G380" s="40"/>
      <c r="H380" s="40"/>
      <c r="I380" s="304"/>
      <c r="J380" s="304"/>
    </row>
    <row r="381" spans="1:10" ht="16.5">
      <c r="A381" s="40"/>
      <c r="B381" s="40"/>
      <c r="C381" s="304"/>
      <c r="D381" s="40"/>
      <c r="E381" s="40"/>
      <c r="F381" s="40"/>
      <c r="G381" s="40"/>
      <c r="H381" s="40"/>
      <c r="I381" s="304"/>
      <c r="J381" s="304"/>
    </row>
    <row r="382" spans="1:10" ht="16.5">
      <c r="A382" s="40"/>
      <c r="B382" s="40"/>
      <c r="C382" s="304"/>
      <c r="D382" s="40"/>
      <c r="E382" s="40"/>
      <c r="F382" s="40"/>
      <c r="G382" s="40"/>
      <c r="H382" s="40"/>
      <c r="I382" s="304"/>
      <c r="J382" s="304"/>
    </row>
    <row r="383" spans="1:10" ht="16.5">
      <c r="A383" s="40"/>
      <c r="B383" s="40"/>
      <c r="C383" s="304"/>
      <c r="D383" s="40"/>
      <c r="E383" s="40"/>
      <c r="F383" s="40"/>
      <c r="G383" s="40"/>
      <c r="H383" s="40"/>
      <c r="I383" s="304"/>
      <c r="J383" s="304"/>
    </row>
    <row r="384" spans="1:10" ht="16.5">
      <c r="A384" s="40"/>
      <c r="B384" s="40"/>
      <c r="C384" s="304"/>
      <c r="D384" s="40"/>
      <c r="E384" s="40"/>
      <c r="F384" s="40"/>
      <c r="G384" s="40"/>
      <c r="H384" s="40"/>
      <c r="I384" s="304"/>
      <c r="J384" s="304"/>
    </row>
    <row r="385" spans="1:10" ht="16.5">
      <c r="A385" s="40"/>
      <c r="B385" s="40"/>
      <c r="C385" s="304"/>
      <c r="D385" s="40"/>
      <c r="E385" s="40"/>
      <c r="F385" s="40"/>
      <c r="G385" s="40"/>
      <c r="H385" s="40"/>
      <c r="I385" s="304"/>
      <c r="J385" s="304"/>
    </row>
    <row r="386" spans="1:10" ht="16.5">
      <c r="A386" s="40"/>
      <c r="B386" s="40"/>
      <c r="C386" s="304"/>
      <c r="D386" s="40"/>
      <c r="E386" s="40"/>
      <c r="F386" s="40"/>
      <c r="G386" s="40"/>
      <c r="H386" s="40"/>
      <c r="I386" s="304"/>
      <c r="J386" s="304"/>
    </row>
    <row r="387" spans="1:10" ht="16.5">
      <c r="A387" s="40"/>
      <c r="B387" s="40"/>
      <c r="C387" s="304"/>
      <c r="D387" s="40"/>
      <c r="E387" s="40"/>
      <c r="F387" s="40"/>
      <c r="G387" s="40"/>
      <c r="H387" s="40"/>
      <c r="I387" s="304"/>
      <c r="J387" s="304"/>
    </row>
    <row r="388" spans="1:10" ht="16.5">
      <c r="A388" s="40"/>
      <c r="B388" s="40"/>
      <c r="C388" s="304"/>
      <c r="D388" s="40"/>
      <c r="E388" s="40"/>
      <c r="F388" s="40"/>
      <c r="G388" s="40"/>
      <c r="H388" s="40"/>
      <c r="I388" s="304"/>
      <c r="J388" s="304"/>
    </row>
    <row r="389" spans="1:10" ht="16.5">
      <c r="A389" s="40"/>
      <c r="B389" s="40"/>
      <c r="C389" s="304"/>
      <c r="D389" s="40"/>
      <c r="E389" s="40"/>
      <c r="F389" s="40"/>
      <c r="G389" s="40"/>
      <c r="H389" s="40"/>
      <c r="I389" s="304"/>
      <c r="J389" s="304"/>
    </row>
    <row r="390" spans="1:10" ht="16.5">
      <c r="A390" s="40"/>
      <c r="B390" s="40"/>
      <c r="C390" s="304"/>
      <c r="D390" s="40"/>
      <c r="E390" s="40"/>
      <c r="F390" s="40"/>
      <c r="G390" s="40"/>
      <c r="H390" s="40"/>
      <c r="I390" s="304"/>
      <c r="J390" s="304"/>
    </row>
    <row r="391" spans="1:10" ht="16.5">
      <c r="A391" s="40"/>
      <c r="B391" s="40"/>
      <c r="C391" s="304"/>
      <c r="D391" s="40"/>
      <c r="E391" s="40"/>
      <c r="F391" s="40"/>
      <c r="G391" s="40"/>
      <c r="H391" s="40"/>
      <c r="I391" s="304"/>
      <c r="J391" s="304"/>
    </row>
    <row r="392" spans="1:10" ht="16.5">
      <c r="A392" s="40"/>
      <c r="B392" s="40"/>
      <c r="C392" s="304"/>
      <c r="D392" s="40"/>
      <c r="E392" s="40"/>
      <c r="F392" s="40"/>
      <c r="G392" s="40"/>
      <c r="H392" s="40"/>
      <c r="I392" s="304"/>
      <c r="J392" s="304"/>
    </row>
    <row r="393" spans="1:10" ht="16.5">
      <c r="A393" s="40"/>
      <c r="B393" s="40"/>
      <c r="C393" s="304"/>
      <c r="D393" s="40"/>
      <c r="E393" s="40"/>
      <c r="F393" s="40"/>
      <c r="G393" s="40"/>
      <c r="H393" s="40"/>
      <c r="I393" s="304"/>
      <c r="J393" s="304"/>
    </row>
    <row r="394" spans="1:10" ht="16.5">
      <c r="A394" s="40"/>
      <c r="B394" s="40"/>
      <c r="C394" s="304"/>
      <c r="D394" s="40"/>
      <c r="E394" s="40"/>
      <c r="F394" s="40"/>
      <c r="G394" s="40"/>
      <c r="H394" s="40"/>
      <c r="I394" s="304"/>
      <c r="J394" s="304"/>
    </row>
    <row r="395" spans="1:10" ht="16.5">
      <c r="A395" s="40"/>
      <c r="B395" s="40"/>
      <c r="C395" s="304"/>
      <c r="D395" s="40"/>
      <c r="E395" s="40"/>
      <c r="F395" s="40"/>
      <c r="G395" s="40"/>
      <c r="H395" s="40"/>
      <c r="I395" s="304"/>
      <c r="J395" s="304"/>
    </row>
    <row r="396" spans="1:10" ht="16.5">
      <c r="A396" s="40"/>
      <c r="B396" s="40"/>
      <c r="C396" s="304"/>
      <c r="D396" s="40"/>
      <c r="E396" s="40"/>
      <c r="F396" s="40"/>
      <c r="G396" s="40"/>
      <c r="H396" s="40"/>
      <c r="I396" s="304"/>
      <c r="J396" s="304"/>
    </row>
    <row r="397" spans="1:10" ht="16.5">
      <c r="A397" s="40"/>
      <c r="B397" s="40"/>
      <c r="C397" s="304"/>
      <c r="D397" s="40"/>
      <c r="E397" s="40"/>
      <c r="F397" s="40"/>
      <c r="G397" s="40"/>
      <c r="H397" s="40"/>
      <c r="I397" s="304"/>
      <c r="J397" s="304"/>
    </row>
    <row r="398" spans="1:10" ht="16.5">
      <c r="A398" s="40"/>
      <c r="B398" s="40"/>
      <c r="C398" s="304"/>
      <c r="D398" s="40"/>
      <c r="E398" s="40"/>
      <c r="F398" s="40"/>
      <c r="G398" s="40"/>
      <c r="H398" s="40"/>
      <c r="I398" s="304"/>
      <c r="J398" s="304"/>
    </row>
    <row r="399" spans="1:10" ht="16.5">
      <c r="A399" s="40"/>
      <c r="B399" s="40"/>
      <c r="C399" s="304"/>
      <c r="D399" s="40"/>
      <c r="E399" s="40"/>
      <c r="F399" s="40"/>
      <c r="G399" s="40"/>
      <c r="H399" s="40"/>
      <c r="I399" s="304"/>
      <c r="J399" s="304"/>
    </row>
    <row r="400" spans="1:10" ht="16.5">
      <c r="A400" s="40"/>
      <c r="B400" s="40"/>
      <c r="C400" s="304"/>
      <c r="D400" s="40"/>
      <c r="E400" s="40"/>
      <c r="F400" s="40"/>
      <c r="G400" s="40"/>
      <c r="H400" s="40"/>
      <c r="I400" s="304"/>
      <c r="J400" s="304"/>
    </row>
    <row r="401" spans="1:10" ht="16.5">
      <c r="A401" s="40"/>
      <c r="B401" s="40"/>
      <c r="C401" s="304"/>
      <c r="D401" s="40"/>
      <c r="E401" s="40"/>
      <c r="F401" s="40"/>
      <c r="G401" s="40"/>
      <c r="H401" s="40"/>
      <c r="I401" s="304"/>
      <c r="J401" s="304"/>
    </row>
    <row r="402" spans="1:10" ht="16.5">
      <c r="A402" s="40"/>
      <c r="B402" s="40"/>
      <c r="C402" s="304"/>
      <c r="D402" s="40"/>
      <c r="E402" s="40"/>
      <c r="F402" s="40"/>
      <c r="G402" s="40"/>
      <c r="H402" s="40"/>
      <c r="I402" s="304"/>
      <c r="J402" s="304"/>
    </row>
    <row r="403" spans="1:10" ht="16.5">
      <c r="A403" s="40"/>
      <c r="B403" s="40"/>
      <c r="C403" s="304"/>
      <c r="D403" s="40"/>
      <c r="E403" s="40"/>
      <c r="F403" s="40"/>
      <c r="G403" s="40"/>
      <c r="H403" s="40"/>
      <c r="I403" s="304"/>
      <c r="J403" s="304"/>
    </row>
    <row r="404" spans="1:10" ht="16.5">
      <c r="A404" s="40"/>
      <c r="B404" s="40"/>
      <c r="C404" s="304"/>
      <c r="D404" s="40"/>
      <c r="E404" s="40"/>
      <c r="F404" s="40"/>
      <c r="G404" s="40"/>
      <c r="H404" s="40"/>
      <c r="I404" s="304"/>
      <c r="J404" s="304"/>
    </row>
    <row r="405" spans="1:10" ht="16.5">
      <c r="A405" s="40"/>
      <c r="B405" s="40"/>
      <c r="C405" s="304"/>
      <c r="D405" s="40"/>
      <c r="E405" s="40"/>
      <c r="F405" s="40"/>
      <c r="G405" s="40"/>
      <c r="H405" s="40"/>
      <c r="I405" s="304"/>
      <c r="J405" s="304"/>
    </row>
    <row r="406" spans="1:10" ht="16.5">
      <c r="A406" s="40"/>
      <c r="B406" s="40"/>
      <c r="C406" s="304"/>
      <c r="D406" s="40"/>
      <c r="E406" s="40"/>
      <c r="F406" s="40"/>
      <c r="G406" s="40"/>
      <c r="H406" s="40"/>
      <c r="I406" s="304"/>
      <c r="J406" s="304"/>
    </row>
    <row r="407" spans="1:10" ht="16.5">
      <c r="A407" s="40"/>
      <c r="B407" s="40"/>
      <c r="C407" s="304"/>
      <c r="D407" s="40"/>
      <c r="E407" s="40"/>
      <c r="F407" s="40"/>
      <c r="G407" s="40"/>
      <c r="H407" s="40"/>
      <c r="I407" s="304"/>
      <c r="J407" s="304"/>
    </row>
    <row r="408" spans="1:10" ht="16.5">
      <c r="A408" s="40"/>
      <c r="B408" s="40"/>
      <c r="C408" s="304"/>
      <c r="D408" s="40"/>
      <c r="E408" s="40"/>
      <c r="F408" s="40"/>
      <c r="G408" s="40"/>
      <c r="H408" s="40"/>
      <c r="I408" s="304"/>
      <c r="J408" s="304"/>
    </row>
    <row r="409" spans="1:10" ht="16.5">
      <c r="A409" s="40"/>
      <c r="B409" s="40"/>
      <c r="C409" s="304"/>
      <c r="D409" s="40"/>
      <c r="E409" s="40"/>
      <c r="F409" s="40"/>
      <c r="G409" s="40"/>
      <c r="H409" s="40"/>
      <c r="I409" s="304"/>
      <c r="J409" s="304"/>
    </row>
    <row r="410" spans="1:10" ht="16.5">
      <c r="A410" s="40"/>
      <c r="B410" s="40"/>
      <c r="C410" s="304"/>
      <c r="D410" s="40"/>
      <c r="E410" s="40"/>
      <c r="F410" s="40"/>
      <c r="G410" s="40"/>
      <c r="H410" s="40"/>
      <c r="I410" s="304"/>
      <c r="J410" s="304"/>
    </row>
    <row r="411" spans="1:10" ht="16.5">
      <c r="A411" s="40"/>
      <c r="B411" s="40"/>
      <c r="C411" s="304"/>
      <c r="D411" s="40"/>
      <c r="E411" s="40"/>
      <c r="F411" s="40"/>
      <c r="G411" s="40"/>
      <c r="H411" s="40"/>
      <c r="I411" s="304"/>
      <c r="J411" s="304"/>
    </row>
    <row r="412" spans="1:10" ht="16.5">
      <c r="A412" s="40"/>
      <c r="B412" s="40"/>
      <c r="C412" s="304"/>
      <c r="D412" s="40"/>
      <c r="E412" s="40"/>
      <c r="F412" s="40"/>
      <c r="G412" s="40"/>
      <c r="H412" s="40"/>
      <c r="I412" s="304"/>
      <c r="J412" s="304"/>
    </row>
    <row r="413" spans="1:10" ht="16.5">
      <c r="A413" s="40"/>
      <c r="B413" s="40"/>
      <c r="C413" s="304"/>
      <c r="D413" s="40"/>
      <c r="E413" s="40"/>
      <c r="F413" s="40"/>
      <c r="G413" s="40"/>
      <c r="H413" s="40"/>
      <c r="I413" s="304"/>
      <c r="J413" s="304"/>
    </row>
    <row r="414" spans="1:10" ht="16.5">
      <c r="A414" s="40"/>
      <c r="B414" s="40"/>
      <c r="C414" s="304"/>
      <c r="D414" s="40"/>
      <c r="E414" s="40"/>
      <c r="F414" s="40"/>
      <c r="G414" s="40"/>
      <c r="H414" s="40"/>
      <c r="I414" s="304"/>
      <c r="J414" s="304"/>
    </row>
    <row r="415" spans="1:10" ht="16.5">
      <c r="A415" s="40"/>
      <c r="B415" s="40"/>
      <c r="C415" s="304"/>
      <c r="D415" s="40"/>
      <c r="E415" s="40"/>
      <c r="F415" s="40"/>
      <c r="G415" s="40"/>
      <c r="H415" s="40"/>
      <c r="I415" s="304"/>
      <c r="J415" s="304"/>
    </row>
    <row r="416" spans="1:10" ht="16.5">
      <c r="A416" s="40"/>
      <c r="B416" s="40"/>
      <c r="C416" s="304"/>
      <c r="D416" s="40"/>
      <c r="E416" s="40"/>
      <c r="F416" s="40"/>
      <c r="G416" s="40"/>
      <c r="H416" s="40"/>
      <c r="I416" s="304"/>
      <c r="J416" s="304"/>
    </row>
    <row r="417" spans="1:10" ht="16.5">
      <c r="A417" s="40"/>
      <c r="B417" s="40"/>
      <c r="C417" s="304"/>
      <c r="D417" s="40"/>
      <c r="E417" s="40"/>
      <c r="F417" s="40"/>
      <c r="G417" s="40"/>
      <c r="H417" s="40"/>
      <c r="I417" s="304"/>
      <c r="J417" s="304"/>
    </row>
    <row r="418" spans="1:10" ht="16.5">
      <c r="A418" s="40"/>
      <c r="B418" s="40"/>
      <c r="C418" s="304"/>
      <c r="D418" s="40"/>
      <c r="E418" s="40"/>
      <c r="F418" s="40"/>
      <c r="G418" s="40"/>
      <c r="H418" s="40"/>
      <c r="I418" s="304"/>
      <c r="J418" s="304"/>
    </row>
    <row r="419" spans="1:10" ht="16.5">
      <c r="A419" s="40"/>
      <c r="B419" s="40"/>
      <c r="C419" s="304"/>
      <c r="D419" s="40"/>
      <c r="E419" s="40"/>
      <c r="F419" s="40"/>
      <c r="G419" s="40"/>
      <c r="H419" s="40"/>
      <c r="I419" s="304"/>
      <c r="J419" s="304"/>
    </row>
    <row r="420" spans="1:10" ht="16.5">
      <c r="A420" s="40"/>
      <c r="B420" s="40"/>
      <c r="C420" s="304"/>
      <c r="D420" s="40"/>
      <c r="E420" s="40"/>
      <c r="F420" s="40"/>
      <c r="G420" s="40"/>
      <c r="H420" s="40"/>
      <c r="I420" s="304"/>
      <c r="J420" s="304"/>
    </row>
    <row r="421" spans="1:10" ht="16.5">
      <c r="A421" s="40"/>
      <c r="B421" s="40"/>
      <c r="C421" s="304"/>
      <c r="D421" s="40"/>
      <c r="E421" s="40"/>
      <c r="F421" s="40"/>
      <c r="G421" s="40"/>
      <c r="H421" s="40"/>
      <c r="I421" s="304"/>
      <c r="J421" s="304"/>
    </row>
    <row r="422" spans="1:10" ht="16.5">
      <c r="A422" s="40"/>
      <c r="B422" s="40"/>
      <c r="C422" s="304"/>
      <c r="D422" s="40"/>
      <c r="E422" s="40"/>
      <c r="F422" s="40"/>
      <c r="G422" s="40"/>
      <c r="H422" s="40"/>
      <c r="I422" s="304"/>
      <c r="J422" s="304"/>
    </row>
    <row r="423" spans="1:10" ht="16.5">
      <c r="A423" s="40"/>
      <c r="B423" s="40"/>
      <c r="C423" s="304"/>
      <c r="D423" s="40"/>
      <c r="E423" s="40"/>
      <c r="F423" s="40"/>
      <c r="G423" s="40"/>
      <c r="H423" s="40"/>
      <c r="I423" s="304"/>
      <c r="J423" s="304"/>
    </row>
    <row r="424" spans="1:10" ht="16.5">
      <c r="A424" s="40"/>
      <c r="B424" s="40"/>
      <c r="C424" s="304"/>
      <c r="D424" s="40"/>
      <c r="E424" s="40"/>
      <c r="F424" s="40"/>
      <c r="G424" s="40"/>
      <c r="H424" s="40"/>
      <c r="I424" s="304"/>
      <c r="J424" s="304"/>
    </row>
    <row r="425" spans="1:10" ht="16.5">
      <c r="A425" s="40"/>
      <c r="B425" s="40"/>
      <c r="C425" s="304"/>
      <c r="D425" s="40"/>
      <c r="E425" s="40"/>
      <c r="F425" s="40"/>
      <c r="G425" s="40"/>
      <c r="H425" s="40"/>
      <c r="I425" s="304"/>
      <c r="J425" s="304"/>
    </row>
    <row r="426" spans="1:10" ht="16.5">
      <c r="A426" s="40"/>
      <c r="B426" s="40"/>
      <c r="C426" s="304"/>
      <c r="D426" s="40"/>
      <c r="E426" s="40"/>
      <c r="F426" s="40"/>
      <c r="G426" s="40"/>
      <c r="H426" s="40"/>
      <c r="I426" s="304"/>
      <c r="J426" s="304"/>
    </row>
    <row r="427" spans="1:10" ht="16.5">
      <c r="A427" s="40"/>
      <c r="B427" s="40"/>
      <c r="C427" s="304"/>
      <c r="D427" s="40"/>
      <c r="E427" s="40"/>
      <c r="F427" s="40"/>
      <c r="G427" s="40"/>
      <c r="H427" s="40"/>
      <c r="I427" s="304"/>
      <c r="J427" s="304"/>
    </row>
    <row r="428" spans="1:10" ht="16.5">
      <c r="A428" s="40"/>
      <c r="B428" s="40"/>
      <c r="C428" s="304"/>
      <c r="D428" s="40"/>
      <c r="E428" s="40"/>
      <c r="F428" s="40"/>
      <c r="G428" s="40"/>
      <c r="H428" s="40"/>
      <c r="I428" s="304"/>
      <c r="J428" s="304"/>
    </row>
    <row r="429" spans="1:10" ht="16.5">
      <c r="A429" s="40"/>
      <c r="B429" s="40"/>
      <c r="C429" s="304"/>
      <c r="D429" s="40"/>
      <c r="E429" s="40"/>
      <c r="F429" s="40"/>
      <c r="G429" s="40"/>
      <c r="H429" s="40"/>
      <c r="I429" s="304"/>
      <c r="J429" s="304"/>
    </row>
    <row r="430" spans="1:10" ht="16.5">
      <c r="A430" s="40"/>
      <c r="B430" s="40"/>
      <c r="C430" s="304"/>
      <c r="D430" s="40"/>
      <c r="E430" s="40"/>
      <c r="F430" s="40"/>
      <c r="G430" s="40"/>
      <c r="H430" s="40"/>
      <c r="I430" s="304"/>
      <c r="J430" s="304"/>
    </row>
    <row r="431" spans="1:10" ht="16.5">
      <c r="A431" s="40"/>
      <c r="B431" s="40"/>
      <c r="C431" s="304"/>
      <c r="D431" s="40"/>
      <c r="E431" s="40"/>
      <c r="F431" s="40"/>
      <c r="G431" s="40"/>
      <c r="H431" s="40"/>
      <c r="I431" s="304"/>
      <c r="J431" s="304"/>
    </row>
    <row r="432" spans="1:10" ht="16.5">
      <c r="A432" s="40"/>
      <c r="B432" s="40"/>
      <c r="C432" s="304"/>
      <c r="D432" s="40"/>
      <c r="E432" s="40"/>
      <c r="F432" s="40"/>
      <c r="G432" s="40"/>
      <c r="H432" s="40"/>
      <c r="I432" s="304"/>
      <c r="J432" s="304"/>
    </row>
    <row r="433" spans="1:10" ht="16.5">
      <c r="A433" s="40"/>
      <c r="B433" s="40"/>
      <c r="C433" s="304"/>
      <c r="D433" s="40"/>
      <c r="E433" s="40"/>
      <c r="F433" s="40"/>
      <c r="G433" s="40"/>
      <c r="H433" s="40"/>
      <c r="I433" s="304"/>
      <c r="J433" s="304"/>
    </row>
    <row r="434" spans="1:10" ht="16.5">
      <c r="A434" s="40"/>
      <c r="B434" s="40"/>
      <c r="C434" s="304"/>
      <c r="D434" s="40"/>
      <c r="E434" s="40"/>
      <c r="F434" s="40"/>
      <c r="G434" s="40"/>
      <c r="H434" s="40"/>
      <c r="I434" s="304"/>
      <c r="J434" s="304"/>
    </row>
    <row r="435" spans="1:10" ht="16.5">
      <c r="A435" s="40"/>
      <c r="B435" s="40"/>
      <c r="C435" s="304"/>
      <c r="D435" s="40"/>
      <c r="E435" s="40"/>
      <c r="F435" s="40"/>
      <c r="G435" s="40"/>
      <c r="H435" s="40"/>
      <c r="I435" s="304"/>
      <c r="J435" s="304"/>
    </row>
    <row r="436" spans="1:10" ht="16.5">
      <c r="A436" s="40"/>
      <c r="B436" s="40"/>
      <c r="C436" s="304"/>
      <c r="D436" s="40"/>
      <c r="E436" s="40"/>
      <c r="F436" s="40"/>
      <c r="G436" s="40"/>
      <c r="H436" s="40"/>
      <c r="I436" s="304"/>
      <c r="J436" s="304"/>
    </row>
    <row r="437" spans="1:10" ht="16.5">
      <c r="A437" s="40"/>
      <c r="B437" s="40"/>
      <c r="C437" s="304"/>
      <c r="D437" s="40"/>
      <c r="E437" s="40"/>
      <c r="F437" s="40"/>
      <c r="G437" s="40"/>
      <c r="H437" s="40"/>
      <c r="I437" s="304"/>
      <c r="J437" s="304"/>
    </row>
    <row r="438" spans="1:10" ht="16.5">
      <c r="A438" s="40"/>
      <c r="B438" s="40"/>
      <c r="C438" s="304"/>
      <c r="D438" s="40"/>
      <c r="E438" s="40"/>
      <c r="F438" s="40"/>
      <c r="G438" s="40"/>
      <c r="H438" s="40"/>
      <c r="I438" s="304"/>
      <c r="J438" s="304"/>
    </row>
    <row r="439" spans="1:10" ht="16.5">
      <c r="A439" s="40"/>
      <c r="B439" s="40"/>
      <c r="C439" s="304"/>
      <c r="D439" s="40"/>
      <c r="E439" s="40"/>
      <c r="F439" s="40"/>
      <c r="G439" s="40"/>
      <c r="H439" s="40"/>
      <c r="I439" s="304"/>
      <c r="J439" s="304"/>
    </row>
    <row r="440" spans="1:10" ht="16.5">
      <c r="A440" s="40"/>
      <c r="B440" s="40"/>
      <c r="C440" s="304"/>
      <c r="D440" s="40"/>
      <c r="E440" s="40"/>
      <c r="F440" s="40"/>
      <c r="G440" s="40"/>
      <c r="H440" s="40"/>
      <c r="I440" s="304"/>
      <c r="J440" s="304"/>
    </row>
    <row r="441" spans="1:10" ht="16.5">
      <c r="A441" s="40"/>
      <c r="B441" s="40"/>
      <c r="C441" s="304"/>
      <c r="D441" s="40"/>
      <c r="E441" s="40"/>
      <c r="F441" s="40"/>
      <c r="G441" s="40"/>
      <c r="H441" s="40"/>
      <c r="I441" s="304"/>
      <c r="J441" s="304"/>
    </row>
    <row r="442" spans="1:10" ht="16.5">
      <c r="A442" s="40"/>
      <c r="B442" s="40"/>
      <c r="C442" s="304"/>
      <c r="D442" s="40"/>
      <c r="E442" s="40"/>
      <c r="F442" s="40"/>
      <c r="G442" s="40"/>
      <c r="H442" s="40"/>
      <c r="I442" s="304"/>
      <c r="J442" s="304"/>
    </row>
    <row r="443" spans="1:10" ht="16.5">
      <c r="A443" s="40"/>
      <c r="B443" s="40"/>
      <c r="C443" s="304"/>
      <c r="D443" s="40"/>
      <c r="E443" s="40"/>
      <c r="F443" s="40"/>
      <c r="G443" s="40"/>
      <c r="H443" s="40"/>
      <c r="I443" s="304"/>
      <c r="J443" s="304"/>
    </row>
    <row r="444" spans="1:10" ht="16.5">
      <c r="A444" s="40"/>
      <c r="B444" s="40"/>
      <c r="C444" s="304"/>
      <c r="D444" s="40"/>
      <c r="E444" s="40"/>
      <c r="F444" s="40"/>
      <c r="G444" s="40"/>
      <c r="H444" s="40"/>
      <c r="I444" s="304"/>
      <c r="J444" s="304"/>
    </row>
    <row r="445" spans="1:10" ht="16.5">
      <c r="A445" s="40"/>
      <c r="B445" s="40"/>
      <c r="C445" s="304"/>
      <c r="D445" s="40"/>
      <c r="E445" s="40"/>
      <c r="F445" s="40"/>
      <c r="G445" s="40"/>
      <c r="H445" s="40"/>
      <c r="I445" s="304"/>
      <c r="J445" s="304"/>
    </row>
    <row r="446" spans="1:10" ht="16.5">
      <c r="A446" s="40"/>
      <c r="B446" s="40"/>
      <c r="C446" s="304"/>
      <c r="D446" s="40"/>
      <c r="E446" s="40"/>
      <c r="F446" s="40"/>
      <c r="G446" s="40"/>
      <c r="H446" s="40"/>
      <c r="I446" s="304"/>
      <c r="J446" s="304"/>
    </row>
    <row r="447" spans="1:10" ht="16.5">
      <c r="A447" s="40"/>
      <c r="B447" s="40"/>
      <c r="C447" s="304"/>
      <c r="D447" s="40"/>
      <c r="E447" s="40"/>
      <c r="F447" s="40"/>
      <c r="G447" s="40"/>
      <c r="H447" s="40"/>
      <c r="I447" s="304"/>
      <c r="J447" s="304"/>
    </row>
    <row r="448" spans="1:10" ht="16.5">
      <c r="A448" s="40"/>
      <c r="B448" s="40"/>
      <c r="C448" s="304"/>
      <c r="D448" s="40"/>
      <c r="E448" s="40"/>
      <c r="F448" s="40"/>
      <c r="G448" s="40"/>
      <c r="H448" s="40"/>
      <c r="I448" s="304"/>
      <c r="J448" s="304"/>
    </row>
    <row r="449" spans="1:10" ht="16.5">
      <c r="A449" s="40"/>
      <c r="B449" s="40"/>
      <c r="C449" s="304"/>
      <c r="D449" s="40"/>
      <c r="E449" s="40"/>
      <c r="F449" s="40"/>
      <c r="G449" s="40"/>
      <c r="H449" s="40"/>
      <c r="I449" s="304"/>
      <c r="J449" s="304"/>
    </row>
    <row r="450" spans="1:10" ht="16.5">
      <c r="A450" s="40"/>
      <c r="B450" s="40"/>
      <c r="C450" s="304"/>
      <c r="D450" s="40"/>
      <c r="E450" s="40"/>
      <c r="F450" s="40"/>
      <c r="G450" s="40"/>
      <c r="H450" s="40"/>
      <c r="I450" s="304"/>
      <c r="J450" s="304"/>
    </row>
    <row r="451" spans="1:10" ht="16.5">
      <c r="A451" s="40"/>
      <c r="B451" s="40"/>
      <c r="C451" s="304"/>
      <c r="D451" s="40"/>
      <c r="E451" s="40"/>
      <c r="F451" s="40"/>
      <c r="G451" s="40"/>
      <c r="H451" s="40"/>
      <c r="I451" s="304"/>
      <c r="J451" s="304"/>
    </row>
    <row r="452" spans="1:10" ht="16.5">
      <c r="A452" s="40"/>
      <c r="B452" s="40"/>
      <c r="C452" s="304"/>
      <c r="D452" s="40"/>
      <c r="E452" s="40"/>
      <c r="F452" s="40"/>
      <c r="G452" s="40"/>
      <c r="H452" s="40"/>
      <c r="I452" s="304"/>
      <c r="J452" s="304"/>
    </row>
    <row r="453" spans="1:10" ht="16.5">
      <c r="A453" s="40"/>
      <c r="B453" s="40"/>
      <c r="C453" s="304"/>
      <c r="D453" s="40"/>
      <c r="E453" s="40"/>
      <c r="F453" s="40"/>
      <c r="G453" s="40"/>
      <c r="H453" s="40"/>
      <c r="I453" s="304"/>
      <c r="J453" s="304"/>
    </row>
    <row r="454" spans="1:10" ht="16.5">
      <c r="A454" s="40"/>
      <c r="B454" s="40"/>
      <c r="C454" s="304"/>
      <c r="D454" s="40"/>
      <c r="E454" s="40"/>
      <c r="F454" s="40"/>
      <c r="G454" s="40"/>
      <c r="H454" s="40"/>
      <c r="I454" s="304"/>
      <c r="J454" s="304"/>
    </row>
    <row r="455" spans="1:10" ht="16.5">
      <c r="A455" s="40"/>
      <c r="B455" s="40"/>
      <c r="C455" s="304"/>
      <c r="D455" s="40"/>
      <c r="E455" s="40"/>
      <c r="F455" s="40"/>
      <c r="G455" s="40"/>
      <c r="H455" s="40"/>
      <c r="I455" s="304"/>
      <c r="J455" s="304"/>
    </row>
    <row r="456" spans="1:10" ht="16.5">
      <c r="A456" s="40"/>
      <c r="B456" s="40"/>
      <c r="C456" s="304"/>
      <c r="D456" s="40"/>
      <c r="E456" s="40"/>
      <c r="F456" s="40"/>
      <c r="G456" s="40"/>
      <c r="H456" s="40"/>
      <c r="I456" s="304"/>
      <c r="J456" s="304"/>
    </row>
    <row r="457" spans="1:10" ht="16.5">
      <c r="A457" s="40"/>
      <c r="B457" s="40"/>
      <c r="C457" s="304"/>
      <c r="D457" s="40"/>
      <c r="E457" s="40"/>
      <c r="F457" s="40"/>
      <c r="G457" s="40"/>
      <c r="H457" s="40"/>
      <c r="I457" s="304"/>
      <c r="J457" s="304"/>
    </row>
    <row r="458" spans="1:10" ht="16.5">
      <c r="A458" s="40"/>
      <c r="B458" s="40"/>
      <c r="C458" s="304"/>
      <c r="D458" s="40"/>
      <c r="E458" s="40"/>
      <c r="F458" s="40"/>
      <c r="G458" s="40"/>
      <c r="H458" s="40"/>
      <c r="I458" s="304"/>
      <c r="J458" s="304"/>
    </row>
    <row r="459" spans="1:10" ht="16.5">
      <c r="A459" s="40"/>
      <c r="B459" s="40"/>
      <c r="C459" s="304"/>
      <c r="D459" s="40"/>
      <c r="E459" s="40"/>
      <c r="F459" s="40"/>
      <c r="G459" s="40"/>
      <c r="H459" s="40"/>
      <c r="I459" s="304"/>
      <c r="J459" s="304"/>
    </row>
    <row r="460" spans="1:10" ht="16.5">
      <c r="A460" s="40"/>
      <c r="B460" s="40"/>
      <c r="C460" s="304"/>
      <c r="D460" s="40"/>
      <c r="E460" s="40"/>
      <c r="F460" s="40"/>
      <c r="G460" s="40"/>
      <c r="H460" s="40"/>
      <c r="I460" s="304"/>
      <c r="J460" s="304"/>
    </row>
    <row r="461" spans="1:10" ht="16.5">
      <c r="A461" s="40"/>
      <c r="B461" s="40"/>
      <c r="C461" s="304"/>
      <c r="D461" s="40"/>
      <c r="E461" s="40"/>
      <c r="F461" s="40"/>
      <c r="G461" s="40"/>
      <c r="H461" s="40"/>
      <c r="I461" s="304"/>
      <c r="J461" s="304"/>
    </row>
    <row r="462" spans="1:10" ht="16.5">
      <c r="A462" s="40"/>
      <c r="B462" s="40"/>
      <c r="C462" s="304"/>
      <c r="D462" s="40"/>
      <c r="E462" s="40"/>
      <c r="F462" s="40"/>
      <c r="G462" s="40"/>
      <c r="H462" s="40"/>
      <c r="I462" s="304"/>
      <c r="J462" s="304"/>
    </row>
    <row r="463" spans="1:10" ht="16.5">
      <c r="A463" s="40"/>
      <c r="B463" s="40"/>
      <c r="C463" s="304"/>
      <c r="D463" s="40"/>
      <c r="E463" s="40"/>
      <c r="F463" s="40"/>
      <c r="G463" s="40"/>
      <c r="H463" s="40"/>
      <c r="I463" s="304"/>
      <c r="J463" s="304"/>
    </row>
    <row r="464" spans="1:10" ht="16.5">
      <c r="A464" s="40"/>
      <c r="B464" s="40"/>
      <c r="C464" s="304"/>
      <c r="D464" s="40"/>
      <c r="E464" s="40"/>
      <c r="F464" s="40"/>
      <c r="G464" s="40"/>
      <c r="H464" s="40"/>
      <c r="I464" s="304"/>
      <c r="J464" s="304"/>
    </row>
    <row r="465" spans="1:10" ht="16.5">
      <c r="A465" s="40"/>
      <c r="B465" s="40"/>
      <c r="C465" s="304"/>
      <c r="D465" s="40"/>
      <c r="E465" s="40"/>
      <c r="F465" s="40"/>
      <c r="G465" s="40"/>
      <c r="H465" s="40"/>
      <c r="I465" s="304"/>
      <c r="J465" s="304"/>
    </row>
    <row r="466" spans="1:10" ht="16.5">
      <c r="A466" s="40"/>
      <c r="B466" s="40"/>
      <c r="C466" s="304"/>
      <c r="D466" s="40"/>
      <c r="E466" s="40"/>
      <c r="F466" s="40"/>
      <c r="G466" s="40"/>
      <c r="H466" s="40"/>
      <c r="I466" s="304"/>
      <c r="J466" s="304"/>
    </row>
    <row r="467" spans="1:10" ht="16.5">
      <c r="A467" s="40"/>
      <c r="B467" s="40"/>
      <c r="C467" s="304"/>
      <c r="D467" s="40"/>
      <c r="E467" s="40"/>
      <c r="F467" s="40"/>
      <c r="G467" s="40"/>
      <c r="H467" s="40"/>
      <c r="I467" s="304"/>
      <c r="J467" s="304"/>
    </row>
    <row r="468" spans="1:10" ht="16.5">
      <c r="A468" s="40"/>
      <c r="B468" s="40"/>
      <c r="C468" s="304"/>
      <c r="D468" s="40"/>
      <c r="E468" s="40"/>
      <c r="F468" s="40"/>
      <c r="G468" s="40"/>
      <c r="H468" s="40"/>
      <c r="I468" s="304"/>
      <c r="J468" s="304"/>
    </row>
    <row r="469" spans="1:10" ht="16.5">
      <c r="A469" s="40"/>
      <c r="B469" s="40"/>
      <c r="C469" s="304"/>
      <c r="D469" s="40"/>
      <c r="E469" s="40"/>
      <c r="F469" s="40"/>
      <c r="G469" s="40"/>
      <c r="H469" s="40"/>
      <c r="I469" s="304"/>
      <c r="J469" s="304"/>
    </row>
    <row r="470" spans="1:10" ht="16.5">
      <c r="A470" s="40"/>
      <c r="B470" s="40"/>
      <c r="C470" s="304"/>
      <c r="D470" s="40"/>
      <c r="E470" s="40"/>
      <c r="F470" s="40"/>
      <c r="G470" s="40"/>
      <c r="H470" s="40"/>
      <c r="I470" s="304"/>
      <c r="J470" s="304"/>
    </row>
    <row r="471" spans="1:10" ht="16.5">
      <c r="A471" s="40"/>
      <c r="B471" s="40"/>
      <c r="C471" s="304"/>
      <c r="D471" s="40"/>
      <c r="E471" s="40"/>
      <c r="F471" s="40"/>
      <c r="G471" s="40"/>
      <c r="H471" s="40"/>
      <c r="I471" s="304"/>
      <c r="J471" s="304"/>
    </row>
    <row r="472" spans="1:10" ht="16.5">
      <c r="A472" s="40"/>
      <c r="B472" s="40"/>
      <c r="C472" s="304"/>
      <c r="D472" s="40"/>
      <c r="E472" s="40"/>
      <c r="F472" s="40"/>
      <c r="G472" s="40"/>
      <c r="H472" s="40"/>
      <c r="I472" s="304"/>
      <c r="J472" s="304"/>
    </row>
    <row r="473" spans="1:10" ht="16.5">
      <c r="A473" s="40"/>
      <c r="B473" s="40"/>
      <c r="C473" s="304"/>
      <c r="D473" s="40"/>
      <c r="E473" s="40"/>
      <c r="F473" s="40"/>
      <c r="G473" s="40"/>
      <c r="H473" s="40"/>
      <c r="I473" s="304"/>
      <c r="J473" s="304"/>
    </row>
    <row r="474" spans="1:10" ht="16.5">
      <c r="A474" s="40"/>
      <c r="B474" s="40"/>
      <c r="C474" s="304"/>
      <c r="D474" s="40"/>
      <c r="E474" s="40"/>
      <c r="F474" s="40"/>
      <c r="G474" s="40"/>
      <c r="H474" s="40"/>
      <c r="I474" s="304"/>
      <c r="J474" s="304"/>
    </row>
    <row r="475" spans="1:10" ht="16.5">
      <c r="A475" s="40"/>
      <c r="B475" s="40"/>
      <c r="C475" s="304"/>
      <c r="D475" s="40"/>
      <c r="E475" s="40"/>
      <c r="F475" s="40"/>
      <c r="G475" s="40"/>
      <c r="H475" s="40"/>
      <c r="I475" s="304"/>
      <c r="J475" s="304"/>
    </row>
    <row r="476" spans="1:10" ht="16.5">
      <c r="A476" s="40"/>
      <c r="B476" s="40"/>
      <c r="C476" s="304"/>
      <c r="D476" s="40"/>
      <c r="E476" s="40"/>
      <c r="F476" s="40"/>
      <c r="G476" s="40"/>
      <c r="H476" s="40"/>
      <c r="I476" s="304"/>
      <c r="J476" s="304"/>
    </row>
    <row r="477" spans="1:10" ht="16.5">
      <c r="A477" s="40"/>
      <c r="B477" s="40"/>
      <c r="C477" s="304"/>
      <c r="D477" s="40"/>
      <c r="E477" s="40"/>
      <c r="F477" s="40"/>
      <c r="G477" s="40"/>
      <c r="H477" s="40"/>
      <c r="I477" s="304"/>
      <c r="J477" s="304"/>
    </row>
    <row r="478" spans="1:10" ht="16.5">
      <c r="A478" s="40"/>
      <c r="B478" s="40"/>
      <c r="C478" s="304"/>
      <c r="D478" s="40"/>
      <c r="E478" s="40"/>
      <c r="F478" s="40"/>
      <c r="G478" s="40"/>
      <c r="H478" s="40"/>
      <c r="I478" s="304"/>
      <c r="J478" s="304"/>
    </row>
    <row r="479" spans="1:10" ht="16.5">
      <c r="A479" s="40"/>
      <c r="B479" s="40"/>
      <c r="C479" s="304"/>
      <c r="D479" s="40"/>
      <c r="E479" s="40"/>
      <c r="F479" s="40"/>
      <c r="G479" s="40"/>
      <c r="H479" s="40"/>
      <c r="I479" s="304"/>
      <c r="J479" s="304"/>
    </row>
    <row r="480" spans="1:10" ht="16.5">
      <c r="A480" s="40"/>
      <c r="B480" s="40"/>
      <c r="C480" s="304"/>
      <c r="D480" s="40"/>
      <c r="E480" s="40"/>
      <c r="F480" s="40"/>
      <c r="G480" s="40"/>
      <c r="H480" s="40"/>
      <c r="I480" s="304"/>
      <c r="J480" s="304"/>
    </row>
    <row r="481" spans="1:10" ht="16.5">
      <c r="A481" s="40"/>
      <c r="B481" s="40"/>
      <c r="C481" s="304"/>
      <c r="D481" s="40"/>
      <c r="E481" s="40"/>
      <c r="F481" s="40"/>
      <c r="G481" s="40"/>
      <c r="H481" s="40"/>
      <c r="I481" s="304"/>
      <c r="J481" s="304"/>
    </row>
    <row r="482" spans="1:10" ht="16.5">
      <c r="A482" s="40"/>
      <c r="B482" s="40"/>
      <c r="C482" s="304"/>
      <c r="D482" s="40"/>
      <c r="E482" s="40"/>
      <c r="F482" s="40"/>
      <c r="G482" s="40"/>
      <c r="H482" s="40"/>
      <c r="I482" s="304"/>
      <c r="J482" s="304"/>
    </row>
    <row r="483" spans="1:10" ht="16.5">
      <c r="A483" s="40"/>
      <c r="B483" s="40"/>
      <c r="C483" s="304"/>
      <c r="D483" s="40"/>
      <c r="E483" s="40"/>
      <c r="F483" s="40"/>
      <c r="G483" s="40"/>
      <c r="H483" s="40"/>
      <c r="I483" s="304"/>
      <c r="J483" s="304"/>
    </row>
    <row r="484" spans="1:10" ht="16.5">
      <c r="A484" s="40"/>
      <c r="B484" s="40"/>
      <c r="C484" s="304"/>
      <c r="D484" s="40"/>
      <c r="E484" s="40"/>
      <c r="F484" s="40"/>
      <c r="G484" s="40"/>
      <c r="H484" s="40"/>
      <c r="I484" s="304"/>
      <c r="J484" s="304"/>
    </row>
    <row r="485" spans="1:10" ht="16.5">
      <c r="A485" s="40"/>
      <c r="B485" s="40"/>
      <c r="C485" s="304"/>
      <c r="D485" s="40"/>
      <c r="E485" s="40"/>
      <c r="F485" s="40"/>
      <c r="G485" s="40"/>
      <c r="H485" s="40"/>
      <c r="I485" s="304"/>
      <c r="J485" s="304"/>
    </row>
    <row r="486" spans="1:10" ht="16.5">
      <c r="A486" s="40"/>
      <c r="B486" s="40"/>
      <c r="C486" s="304"/>
      <c r="D486" s="40"/>
      <c r="E486" s="40"/>
      <c r="F486" s="40"/>
      <c r="G486" s="40"/>
      <c r="H486" s="40"/>
      <c r="I486" s="304"/>
      <c r="J486" s="304"/>
    </row>
    <row r="487" spans="1:10" ht="16.5">
      <c r="A487" s="40"/>
      <c r="B487" s="40"/>
      <c r="C487" s="304"/>
      <c r="D487" s="40"/>
      <c r="E487" s="40"/>
      <c r="F487" s="40"/>
      <c r="G487" s="40"/>
      <c r="H487" s="40"/>
      <c r="I487" s="304"/>
      <c r="J487" s="304"/>
    </row>
    <row r="488" spans="1:10" ht="16.5">
      <c r="A488" s="40"/>
      <c r="B488" s="40"/>
      <c r="C488" s="304"/>
      <c r="D488" s="40"/>
      <c r="E488" s="40"/>
      <c r="F488" s="40"/>
      <c r="G488" s="40"/>
      <c r="H488" s="40"/>
      <c r="I488" s="304"/>
      <c r="J488" s="304"/>
    </row>
    <row r="489" spans="1:10" ht="16.5">
      <c r="A489" s="40"/>
      <c r="B489" s="40"/>
      <c r="C489" s="304"/>
      <c r="D489" s="40"/>
      <c r="E489" s="40"/>
      <c r="F489" s="40"/>
      <c r="G489" s="40"/>
      <c r="H489" s="40"/>
      <c r="I489" s="304"/>
      <c r="J489" s="304"/>
    </row>
    <row r="490" spans="1:10" ht="16.5">
      <c r="A490" s="40"/>
      <c r="B490" s="40"/>
      <c r="C490" s="304"/>
      <c r="D490" s="40"/>
      <c r="E490" s="40"/>
      <c r="F490" s="40"/>
      <c r="G490" s="40"/>
      <c r="H490" s="40"/>
      <c r="I490" s="304"/>
      <c r="J490" s="304"/>
    </row>
    <row r="491" spans="1:10" ht="16.5">
      <c r="A491" s="40"/>
      <c r="B491" s="40"/>
      <c r="C491" s="304"/>
      <c r="D491" s="40"/>
      <c r="E491" s="40"/>
      <c r="F491" s="40"/>
      <c r="G491" s="40"/>
      <c r="H491" s="40"/>
      <c r="I491" s="304"/>
      <c r="J491" s="304"/>
    </row>
    <row r="492" spans="1:10" ht="16.5">
      <c r="A492" s="40"/>
      <c r="B492" s="40"/>
      <c r="C492" s="304"/>
      <c r="D492" s="40"/>
      <c r="E492" s="40"/>
      <c r="F492" s="40"/>
      <c r="G492" s="40"/>
      <c r="H492" s="40"/>
      <c r="I492" s="304"/>
      <c r="J492" s="304"/>
    </row>
    <row r="493" spans="1:10" ht="16.5">
      <c r="A493" s="40"/>
      <c r="B493" s="40"/>
      <c r="C493" s="304"/>
      <c r="D493" s="40"/>
      <c r="E493" s="40"/>
      <c r="F493" s="40"/>
      <c r="G493" s="40"/>
      <c r="H493" s="40"/>
      <c r="I493" s="304"/>
      <c r="J493" s="304"/>
    </row>
    <row r="494" spans="1:10" ht="16.5">
      <c r="A494" s="40"/>
      <c r="B494" s="40"/>
      <c r="C494" s="304"/>
      <c r="D494" s="40"/>
      <c r="E494" s="40"/>
      <c r="F494" s="40"/>
      <c r="G494" s="40"/>
      <c r="H494" s="40"/>
      <c r="I494" s="304"/>
      <c r="J494" s="304"/>
    </row>
    <row r="495" spans="1:10" ht="16.5">
      <c r="A495" s="40"/>
      <c r="B495" s="40"/>
      <c r="C495" s="304"/>
      <c r="D495" s="40"/>
      <c r="E495" s="40"/>
      <c r="F495" s="40"/>
      <c r="G495" s="40"/>
      <c r="H495" s="40"/>
      <c r="I495" s="304"/>
      <c r="J495" s="304"/>
    </row>
    <row r="496" spans="1:10" ht="16.5">
      <c r="A496" s="40"/>
      <c r="B496" s="40"/>
      <c r="C496" s="304"/>
      <c r="D496" s="40"/>
      <c r="E496" s="40"/>
      <c r="F496" s="40"/>
      <c r="G496" s="40"/>
      <c r="H496" s="40"/>
      <c r="I496" s="304"/>
      <c r="J496" s="304"/>
    </row>
    <row r="497" spans="1:10" ht="16.5">
      <c r="A497" s="40"/>
      <c r="B497" s="40"/>
      <c r="C497" s="304"/>
      <c r="D497" s="40"/>
      <c r="E497" s="40"/>
      <c r="F497" s="40"/>
      <c r="G497" s="40"/>
      <c r="H497" s="40"/>
      <c r="I497" s="304"/>
      <c r="J497" s="304"/>
    </row>
    <row r="498" spans="1:10" ht="16.5">
      <c r="A498" s="40"/>
      <c r="B498" s="40"/>
      <c r="C498" s="304"/>
      <c r="D498" s="40"/>
      <c r="E498" s="40"/>
      <c r="F498" s="40"/>
      <c r="G498" s="40"/>
      <c r="H498" s="40"/>
      <c r="I498" s="304"/>
      <c r="J498" s="304"/>
    </row>
    <row r="499" spans="1:10" ht="16.5">
      <c r="A499" s="40"/>
      <c r="B499" s="40"/>
      <c r="C499" s="304"/>
      <c r="D499" s="40"/>
      <c r="E499" s="40"/>
      <c r="F499" s="40"/>
      <c r="G499" s="40"/>
      <c r="H499" s="40"/>
      <c r="I499" s="304"/>
      <c r="J499" s="304"/>
    </row>
    <row r="500" spans="1:10" ht="16.5">
      <c r="A500" s="40"/>
      <c r="B500" s="40"/>
      <c r="C500" s="304"/>
      <c r="D500" s="40"/>
      <c r="E500" s="40"/>
      <c r="F500" s="40"/>
      <c r="G500" s="40"/>
      <c r="H500" s="40"/>
      <c r="I500" s="304"/>
      <c r="J500" s="304"/>
    </row>
    <row r="501" spans="1:10" ht="16.5">
      <c r="A501" s="40"/>
      <c r="B501" s="40"/>
      <c r="C501" s="304"/>
      <c r="D501" s="40"/>
      <c r="E501" s="40"/>
      <c r="F501" s="40"/>
      <c r="G501" s="40"/>
      <c r="H501" s="40"/>
      <c r="I501" s="304"/>
      <c r="J501" s="304"/>
    </row>
    <row r="502" spans="1:10" ht="16.5">
      <c r="A502" s="40"/>
      <c r="B502" s="40"/>
      <c r="C502" s="304"/>
      <c r="D502" s="40"/>
      <c r="E502" s="40"/>
      <c r="F502" s="40"/>
      <c r="G502" s="40"/>
      <c r="H502" s="40"/>
      <c r="I502" s="304"/>
      <c r="J502" s="304"/>
    </row>
    <row r="503" spans="1:10" ht="16.5">
      <c r="A503" s="40"/>
      <c r="B503" s="40"/>
      <c r="C503" s="304"/>
      <c r="D503" s="40"/>
      <c r="E503" s="40"/>
      <c r="F503" s="40"/>
      <c r="G503" s="40"/>
      <c r="H503" s="40"/>
      <c r="I503" s="304"/>
      <c r="J503" s="304"/>
    </row>
    <row r="504" spans="1:10" ht="16.5">
      <c r="A504" s="40"/>
      <c r="B504" s="40"/>
      <c r="C504" s="304"/>
      <c r="D504" s="40"/>
      <c r="E504" s="40"/>
      <c r="F504" s="40"/>
      <c r="G504" s="40"/>
      <c r="H504" s="40"/>
      <c r="I504" s="304"/>
      <c r="J504" s="304"/>
    </row>
    <row r="505" spans="1:10" ht="16.5">
      <c r="A505" s="40"/>
      <c r="B505" s="40"/>
      <c r="C505" s="304"/>
      <c r="D505" s="40"/>
      <c r="E505" s="40"/>
      <c r="F505" s="40"/>
      <c r="G505" s="40"/>
      <c r="H505" s="40"/>
      <c r="I505" s="304"/>
      <c r="J505" s="304"/>
    </row>
    <row r="506" spans="1:10" ht="16.5">
      <c r="A506" s="40"/>
      <c r="B506" s="40"/>
      <c r="C506" s="304"/>
      <c r="D506" s="40"/>
      <c r="E506" s="40"/>
      <c r="F506" s="40"/>
      <c r="G506" s="40"/>
      <c r="H506" s="40"/>
      <c r="I506" s="304"/>
      <c r="J506" s="304"/>
    </row>
    <row r="507" spans="1:10" ht="16.5">
      <c r="A507" s="40"/>
      <c r="B507" s="40"/>
      <c r="C507" s="304"/>
      <c r="D507" s="40"/>
      <c r="E507" s="40"/>
      <c r="F507" s="40"/>
      <c r="G507" s="40"/>
      <c r="H507" s="40"/>
      <c r="I507" s="304"/>
      <c r="J507" s="304"/>
    </row>
    <row r="508" spans="1:10" ht="16.5">
      <c r="A508" s="40"/>
      <c r="B508" s="40"/>
      <c r="C508" s="304"/>
      <c r="D508" s="40"/>
      <c r="E508" s="40"/>
      <c r="F508" s="40"/>
      <c r="G508" s="40"/>
      <c r="H508" s="40"/>
      <c r="I508" s="304"/>
      <c r="J508" s="304"/>
    </row>
    <row r="509" spans="1:10" ht="16.5">
      <c r="A509" s="40"/>
      <c r="B509" s="40"/>
      <c r="C509" s="304"/>
      <c r="D509" s="40"/>
      <c r="E509" s="40"/>
      <c r="F509" s="40"/>
      <c r="G509" s="40"/>
      <c r="H509" s="40"/>
      <c r="I509" s="304"/>
      <c r="J509" s="304"/>
    </row>
    <row r="510" spans="1:10" ht="16.5">
      <c r="A510" s="40"/>
      <c r="B510" s="40"/>
      <c r="C510" s="304"/>
      <c r="D510" s="40"/>
      <c r="E510" s="40"/>
      <c r="F510" s="40"/>
      <c r="G510" s="40"/>
      <c r="H510" s="40"/>
      <c r="I510" s="304"/>
      <c r="J510" s="304"/>
    </row>
    <row r="511" spans="1:10" ht="16.5">
      <c r="A511" s="40"/>
      <c r="B511" s="40"/>
      <c r="C511" s="304"/>
      <c r="D511" s="40"/>
      <c r="E511" s="40"/>
      <c r="F511" s="40"/>
      <c r="G511" s="40"/>
      <c r="H511" s="40"/>
      <c r="I511" s="304"/>
      <c r="J511" s="304"/>
    </row>
    <row r="512" spans="1:10" ht="16.5">
      <c r="A512" s="40"/>
      <c r="B512" s="40"/>
      <c r="C512" s="304"/>
      <c r="D512" s="40"/>
      <c r="E512" s="40"/>
      <c r="F512" s="40"/>
      <c r="G512" s="40"/>
      <c r="H512" s="40"/>
      <c r="I512" s="304"/>
      <c r="J512" s="304"/>
    </row>
    <row r="513" spans="1:10" ht="16.5">
      <c r="A513" s="40"/>
      <c r="B513" s="40"/>
      <c r="C513" s="304"/>
      <c r="D513" s="40"/>
      <c r="E513" s="40"/>
      <c r="F513" s="40"/>
      <c r="G513" s="40"/>
      <c r="H513" s="40"/>
      <c r="I513" s="304"/>
      <c r="J513" s="304"/>
    </row>
    <row r="514" spans="1:10" ht="16.5">
      <c r="A514" s="40"/>
      <c r="B514" s="40"/>
      <c r="C514" s="304"/>
      <c r="D514" s="40"/>
      <c r="E514" s="40"/>
      <c r="F514" s="40"/>
      <c r="G514" s="40"/>
      <c r="H514" s="40"/>
      <c r="I514" s="304"/>
      <c r="J514" s="304"/>
    </row>
    <row r="515" spans="1:10" ht="16.5">
      <c r="A515" s="40"/>
      <c r="B515" s="40"/>
      <c r="C515" s="304"/>
      <c r="D515" s="40"/>
      <c r="E515" s="40"/>
      <c r="F515" s="40"/>
      <c r="G515" s="40"/>
      <c r="H515" s="40"/>
      <c r="I515" s="304"/>
      <c r="J515" s="304"/>
    </row>
    <row r="516" spans="1:10" ht="16.5">
      <c r="A516" s="40"/>
      <c r="B516" s="40"/>
      <c r="C516" s="304"/>
      <c r="D516" s="40"/>
      <c r="E516" s="40"/>
      <c r="F516" s="40"/>
      <c r="G516" s="40"/>
      <c r="H516" s="40"/>
      <c r="I516" s="304"/>
      <c r="J516" s="304"/>
    </row>
    <row r="517" spans="1:10" ht="16.5">
      <c r="A517" s="40"/>
      <c r="B517" s="40"/>
      <c r="C517" s="304"/>
      <c r="D517" s="40"/>
      <c r="E517" s="40"/>
      <c r="F517" s="40"/>
      <c r="G517" s="40"/>
      <c r="H517" s="40"/>
      <c r="I517" s="304"/>
      <c r="J517" s="304"/>
    </row>
    <row r="518" spans="1:10" ht="16.5">
      <c r="A518" s="40"/>
      <c r="B518" s="40"/>
      <c r="C518" s="304"/>
      <c r="D518" s="40"/>
      <c r="E518" s="40"/>
      <c r="F518" s="40"/>
      <c r="G518" s="40"/>
      <c r="H518" s="40"/>
      <c r="I518" s="304"/>
      <c r="J518" s="304"/>
    </row>
    <row r="519" spans="1:10" ht="16.5">
      <c r="A519" s="40"/>
      <c r="B519" s="40"/>
      <c r="C519" s="304"/>
      <c r="D519" s="40"/>
      <c r="E519" s="40"/>
      <c r="F519" s="40"/>
      <c r="G519" s="40"/>
      <c r="H519" s="40"/>
      <c r="I519" s="304"/>
      <c r="J519" s="304"/>
    </row>
    <row r="520" spans="1:10" ht="16.5">
      <c r="A520" s="40"/>
      <c r="B520" s="40"/>
      <c r="C520" s="304"/>
      <c r="D520" s="40"/>
      <c r="E520" s="40"/>
      <c r="F520" s="40"/>
      <c r="G520" s="40"/>
      <c r="H520" s="40"/>
      <c r="I520" s="304"/>
      <c r="J520" s="304"/>
    </row>
    <row r="521" spans="1:10" ht="16.5">
      <c r="A521" s="40"/>
      <c r="B521" s="40"/>
      <c r="C521" s="304"/>
      <c r="D521" s="40"/>
      <c r="E521" s="40"/>
      <c r="F521" s="40"/>
      <c r="G521" s="40"/>
      <c r="H521" s="40"/>
      <c r="I521" s="304"/>
      <c r="J521" s="304"/>
    </row>
    <row r="522" spans="1:10" ht="16.5">
      <c r="A522" s="40"/>
      <c r="B522" s="40"/>
      <c r="C522" s="304"/>
      <c r="D522" s="40"/>
      <c r="E522" s="40"/>
      <c r="F522" s="40"/>
      <c r="G522" s="40"/>
      <c r="H522" s="40"/>
      <c r="I522" s="304"/>
      <c r="J522" s="304"/>
    </row>
    <row r="523" spans="1:10" ht="16.5">
      <c r="A523" s="40"/>
      <c r="B523" s="40"/>
      <c r="C523" s="304"/>
      <c r="D523" s="40"/>
      <c r="E523" s="40"/>
      <c r="F523" s="40"/>
      <c r="G523" s="40"/>
      <c r="H523" s="40"/>
      <c r="I523" s="304"/>
      <c r="J523" s="304"/>
    </row>
    <row r="524" spans="1:10" ht="16.5">
      <c r="A524" s="40"/>
      <c r="B524" s="40"/>
      <c r="C524" s="304"/>
      <c r="D524" s="40"/>
      <c r="E524" s="40"/>
      <c r="F524" s="40"/>
      <c r="G524" s="40"/>
      <c r="H524" s="40"/>
      <c r="I524" s="304"/>
      <c r="J524" s="304"/>
    </row>
    <row r="525" spans="1:10" ht="16.5">
      <c r="A525" s="40"/>
      <c r="B525" s="40"/>
      <c r="C525" s="304"/>
      <c r="D525" s="40"/>
      <c r="E525" s="40"/>
      <c r="F525" s="40"/>
      <c r="G525" s="40"/>
      <c r="H525" s="40"/>
      <c r="I525" s="304"/>
      <c r="J525" s="304"/>
    </row>
    <row r="526" spans="1:10" ht="16.5">
      <c r="A526" s="40"/>
      <c r="B526" s="40"/>
      <c r="C526" s="304"/>
      <c r="D526" s="40"/>
      <c r="E526" s="40"/>
      <c r="F526" s="40"/>
      <c r="G526" s="40"/>
      <c r="H526" s="40"/>
      <c r="I526" s="304"/>
      <c r="J526" s="304"/>
    </row>
    <row r="527" spans="1:10" ht="16.5">
      <c r="A527" s="40"/>
      <c r="B527" s="40"/>
      <c r="C527" s="304"/>
      <c r="D527" s="40"/>
      <c r="E527" s="40"/>
      <c r="F527" s="40"/>
      <c r="G527" s="40"/>
      <c r="H527" s="40"/>
      <c r="I527" s="304"/>
      <c r="J527" s="304"/>
    </row>
    <row r="528" spans="1:10" ht="16.5">
      <c r="A528" s="40"/>
      <c r="B528" s="40"/>
      <c r="C528" s="304"/>
      <c r="D528" s="40"/>
      <c r="E528" s="40"/>
      <c r="F528" s="40"/>
      <c r="G528" s="40"/>
      <c r="H528" s="40"/>
      <c r="I528" s="304"/>
      <c r="J528" s="304"/>
    </row>
    <row r="529" spans="1:10" ht="16.5">
      <c r="A529" s="40"/>
      <c r="B529" s="40"/>
      <c r="C529" s="304"/>
      <c r="D529" s="40"/>
      <c r="E529" s="40"/>
      <c r="F529" s="40"/>
      <c r="G529" s="40"/>
      <c r="H529" s="40"/>
      <c r="I529" s="304"/>
      <c r="J529" s="304"/>
    </row>
    <row r="530" spans="1:10" ht="16.5">
      <c r="A530" s="40"/>
      <c r="B530" s="40"/>
      <c r="C530" s="304"/>
      <c r="D530" s="40"/>
      <c r="E530" s="40"/>
      <c r="F530" s="40"/>
      <c r="G530" s="40"/>
      <c r="H530" s="40"/>
      <c r="I530" s="304"/>
      <c r="J530" s="304"/>
    </row>
    <row r="531" spans="1:10" ht="16.5">
      <c r="A531" s="40"/>
      <c r="B531" s="40"/>
      <c r="C531" s="304"/>
      <c r="D531" s="40"/>
      <c r="E531" s="40"/>
      <c r="F531" s="40"/>
      <c r="G531" s="40"/>
      <c r="H531" s="40"/>
      <c r="I531" s="304"/>
      <c r="J531" s="304"/>
    </row>
    <row r="532" spans="1:10" ht="16.5">
      <c r="A532" s="40"/>
      <c r="B532" s="40"/>
      <c r="C532" s="304"/>
      <c r="D532" s="40"/>
      <c r="E532" s="40"/>
      <c r="F532" s="40"/>
      <c r="G532" s="40"/>
      <c r="H532" s="40"/>
      <c r="I532" s="304"/>
      <c r="J532" s="304"/>
    </row>
    <row r="533" spans="1:10" ht="16.5">
      <c r="A533" s="40"/>
      <c r="B533" s="40"/>
      <c r="C533" s="304"/>
      <c r="D533" s="40"/>
      <c r="E533" s="40"/>
      <c r="F533" s="40"/>
      <c r="G533" s="40"/>
      <c r="H533" s="40"/>
      <c r="I533" s="304"/>
      <c r="J533" s="304"/>
    </row>
    <row r="534" spans="1:10" ht="16.5">
      <c r="A534" s="40"/>
      <c r="B534" s="40"/>
      <c r="C534" s="304"/>
      <c r="D534" s="40"/>
      <c r="E534" s="40"/>
      <c r="F534" s="40"/>
      <c r="G534" s="40"/>
      <c r="H534" s="40"/>
      <c r="I534" s="304"/>
      <c r="J534" s="304"/>
    </row>
    <row r="535" spans="1:10" ht="16.5">
      <c r="A535" s="40"/>
      <c r="B535" s="40"/>
      <c r="C535" s="304"/>
      <c r="D535" s="40"/>
      <c r="E535" s="40"/>
      <c r="F535" s="40"/>
      <c r="G535" s="40"/>
      <c r="H535" s="40"/>
      <c r="I535" s="304"/>
      <c r="J535" s="304"/>
    </row>
    <row r="536" spans="1:10" ht="16.5">
      <c r="A536" s="40"/>
      <c r="B536" s="40"/>
      <c r="C536" s="304"/>
      <c r="D536" s="40"/>
      <c r="E536" s="40"/>
      <c r="F536" s="40"/>
      <c r="G536" s="40"/>
      <c r="H536" s="40"/>
      <c r="I536" s="304"/>
      <c r="J536" s="304"/>
    </row>
    <row r="537" spans="1:10" ht="16.5">
      <c r="A537" s="40"/>
      <c r="B537" s="40"/>
      <c r="C537" s="304"/>
      <c r="D537" s="40"/>
      <c r="E537" s="40"/>
      <c r="F537" s="40"/>
      <c r="G537" s="40"/>
      <c r="H537" s="40"/>
      <c r="I537" s="304"/>
      <c r="J537" s="304"/>
    </row>
    <row r="538" spans="1:10" ht="16.5">
      <c r="A538" s="40"/>
      <c r="B538" s="40"/>
      <c r="C538" s="304"/>
      <c r="D538" s="40"/>
      <c r="E538" s="40"/>
      <c r="F538" s="40"/>
      <c r="G538" s="40"/>
      <c r="H538" s="40"/>
      <c r="I538" s="304"/>
      <c r="J538" s="304"/>
    </row>
    <row r="539" spans="1:10" ht="16.5">
      <c r="A539" s="40"/>
      <c r="B539" s="40"/>
      <c r="C539" s="304"/>
      <c r="D539" s="40"/>
      <c r="E539" s="40"/>
      <c r="F539" s="40"/>
      <c r="G539" s="40"/>
      <c r="H539" s="40"/>
      <c r="I539" s="304"/>
      <c r="J539" s="304"/>
    </row>
    <row r="540" spans="1:10" ht="16.5">
      <c r="A540" s="40"/>
      <c r="B540" s="40"/>
      <c r="C540" s="304"/>
      <c r="D540" s="40"/>
      <c r="E540" s="40"/>
      <c r="F540" s="40"/>
      <c r="G540" s="40"/>
      <c r="H540" s="40"/>
      <c r="I540" s="304"/>
      <c r="J540" s="304"/>
    </row>
    <row r="541" spans="1:10" ht="16.5">
      <c r="A541" s="40"/>
      <c r="B541" s="40"/>
      <c r="C541" s="304"/>
      <c r="D541" s="40"/>
      <c r="E541" s="40"/>
      <c r="F541" s="40"/>
      <c r="G541" s="40"/>
      <c r="H541" s="40"/>
      <c r="I541" s="304"/>
      <c r="J541" s="304"/>
    </row>
    <row r="542" spans="1:10" ht="16.5">
      <c r="A542" s="40"/>
      <c r="B542" s="40"/>
      <c r="C542" s="304"/>
      <c r="D542" s="40"/>
      <c r="E542" s="40"/>
      <c r="F542" s="40"/>
      <c r="G542" s="40"/>
      <c r="H542" s="40"/>
      <c r="I542" s="304"/>
      <c r="J542" s="304"/>
    </row>
    <row r="543" spans="1:10" ht="16.5">
      <c r="A543" s="40"/>
      <c r="B543" s="40"/>
      <c r="C543" s="304"/>
      <c r="D543" s="40"/>
      <c r="E543" s="40"/>
      <c r="F543" s="40"/>
      <c r="G543" s="40"/>
      <c r="H543" s="40"/>
      <c r="I543" s="304"/>
      <c r="J543" s="304"/>
    </row>
    <row r="544" spans="1:10" ht="16.5">
      <c r="A544" s="40"/>
      <c r="B544" s="40"/>
      <c r="C544" s="304"/>
      <c r="D544" s="40"/>
      <c r="E544" s="40"/>
      <c r="F544" s="40"/>
      <c r="G544" s="40"/>
      <c r="H544" s="40"/>
      <c r="I544" s="304"/>
      <c r="J544" s="304"/>
    </row>
    <row r="545" spans="1:10" ht="16.5">
      <c r="A545" s="40"/>
      <c r="B545" s="40"/>
      <c r="C545" s="304"/>
      <c r="D545" s="40"/>
      <c r="E545" s="40"/>
      <c r="F545" s="40"/>
      <c r="G545" s="40"/>
      <c r="H545" s="40"/>
      <c r="I545" s="304"/>
      <c r="J545" s="304"/>
    </row>
    <row r="546" spans="1:10" ht="16.5">
      <c r="A546" s="40"/>
      <c r="B546" s="40"/>
      <c r="C546" s="304"/>
      <c r="D546" s="40"/>
      <c r="E546" s="40"/>
      <c r="F546" s="40"/>
      <c r="G546" s="40"/>
      <c r="H546" s="40"/>
      <c r="I546" s="304"/>
      <c r="J546" s="304"/>
    </row>
    <row r="547" spans="1:10" ht="16.5">
      <c r="A547" s="40"/>
      <c r="B547" s="40"/>
      <c r="C547" s="304"/>
      <c r="D547" s="40"/>
      <c r="E547" s="40"/>
      <c r="F547" s="40"/>
      <c r="G547" s="40"/>
      <c r="H547" s="40"/>
      <c r="I547" s="304"/>
      <c r="J547" s="304"/>
    </row>
    <row r="548" spans="1:10" ht="16.5">
      <c r="A548" s="40"/>
      <c r="B548" s="40"/>
      <c r="C548" s="304"/>
      <c r="D548" s="40"/>
      <c r="E548" s="40"/>
      <c r="F548" s="40"/>
      <c r="G548" s="40"/>
      <c r="H548" s="40"/>
      <c r="I548" s="304"/>
      <c r="J548" s="304"/>
    </row>
    <row r="549" spans="1:10" ht="16.5">
      <c r="A549" s="40"/>
      <c r="B549" s="40"/>
      <c r="C549" s="304"/>
      <c r="D549" s="40"/>
      <c r="E549" s="40"/>
      <c r="F549" s="40"/>
      <c r="G549" s="40"/>
      <c r="H549" s="40"/>
      <c r="I549" s="304"/>
      <c r="J549" s="304"/>
    </row>
    <row r="550" spans="1:10" ht="16.5">
      <c r="A550" s="40"/>
      <c r="B550" s="40"/>
      <c r="C550" s="304"/>
      <c r="D550" s="40"/>
      <c r="E550" s="40"/>
      <c r="F550" s="40"/>
      <c r="G550" s="40"/>
      <c r="H550" s="40"/>
      <c r="I550" s="304"/>
      <c r="J550" s="304"/>
    </row>
    <row r="551" spans="1:10" ht="16.5">
      <c r="A551" s="40"/>
      <c r="B551" s="40"/>
      <c r="C551" s="304"/>
      <c r="D551" s="40"/>
      <c r="E551" s="40"/>
      <c r="F551" s="40"/>
      <c r="G551" s="40"/>
      <c r="H551" s="40"/>
      <c r="I551" s="304"/>
      <c r="J551" s="304"/>
    </row>
    <row r="552" spans="1:10" ht="16.5">
      <c r="A552" s="40"/>
      <c r="B552" s="40"/>
      <c r="C552" s="304"/>
      <c r="D552" s="40"/>
      <c r="E552" s="40"/>
      <c r="F552" s="40"/>
      <c r="G552" s="40"/>
      <c r="H552" s="40"/>
      <c r="I552" s="304"/>
      <c r="J552" s="304"/>
    </row>
    <row r="553" spans="1:10" ht="16.5">
      <c r="A553" s="40"/>
      <c r="B553" s="40"/>
      <c r="C553" s="304"/>
      <c r="D553" s="40"/>
      <c r="E553" s="40"/>
      <c r="F553" s="40"/>
      <c r="G553" s="40"/>
      <c r="H553" s="40"/>
      <c r="I553" s="304"/>
      <c r="J553" s="304"/>
    </row>
    <row r="554" spans="1:10" ht="16.5">
      <c r="A554" s="40"/>
      <c r="B554" s="40"/>
      <c r="C554" s="304"/>
      <c r="D554" s="40"/>
      <c r="E554" s="40"/>
      <c r="F554" s="40"/>
      <c r="G554" s="40"/>
      <c r="H554" s="40"/>
      <c r="I554" s="304"/>
      <c r="J554" s="304"/>
    </row>
    <row r="555" spans="1:10" ht="16.5">
      <c r="A555" s="40"/>
      <c r="B555" s="40"/>
      <c r="C555" s="304"/>
      <c r="D555" s="40"/>
      <c r="E555" s="40"/>
      <c r="F555" s="40"/>
      <c r="G555" s="40"/>
      <c r="H555" s="40"/>
      <c r="I555" s="304"/>
      <c r="J555" s="304"/>
    </row>
    <row r="556" spans="1:10" ht="16.5">
      <c r="A556" s="40"/>
      <c r="B556" s="40"/>
      <c r="C556" s="304"/>
      <c r="D556" s="40"/>
      <c r="E556" s="40"/>
      <c r="F556" s="40"/>
      <c r="G556" s="40"/>
      <c r="H556" s="40"/>
      <c r="I556" s="304"/>
      <c r="J556" s="304"/>
    </row>
    <row r="557" spans="1:10" ht="16.5">
      <c r="A557" s="40"/>
      <c r="B557" s="40"/>
      <c r="C557" s="304"/>
      <c r="D557" s="40"/>
      <c r="E557" s="40"/>
      <c r="F557" s="40"/>
      <c r="G557" s="40"/>
      <c r="H557" s="40"/>
      <c r="I557" s="304"/>
      <c r="J557" s="304"/>
    </row>
    <row r="558" spans="1:10" ht="16.5">
      <c r="A558" s="40"/>
      <c r="B558" s="40"/>
      <c r="C558" s="304"/>
      <c r="D558" s="40"/>
      <c r="E558" s="40"/>
      <c r="F558" s="40"/>
      <c r="G558" s="40"/>
      <c r="H558" s="40"/>
      <c r="I558" s="304"/>
      <c r="J558" s="304"/>
    </row>
    <row r="559" spans="1:10" ht="16.5">
      <c r="A559" s="40"/>
      <c r="B559" s="40"/>
      <c r="C559" s="304"/>
      <c r="D559" s="40"/>
      <c r="E559" s="40"/>
      <c r="F559" s="40"/>
      <c r="G559" s="40"/>
      <c r="H559" s="40"/>
      <c r="I559" s="304"/>
      <c r="J559" s="304"/>
    </row>
    <row r="560" spans="1:10" ht="16.5">
      <c r="A560" s="40"/>
      <c r="B560" s="40"/>
      <c r="C560" s="304"/>
      <c r="D560" s="40"/>
      <c r="E560" s="40"/>
      <c r="F560" s="40"/>
      <c r="G560" s="40"/>
      <c r="H560" s="40"/>
      <c r="I560" s="304"/>
      <c r="J560" s="304"/>
    </row>
    <row r="561" spans="1:10" ht="16.5">
      <c r="A561" s="40"/>
      <c r="B561" s="40"/>
      <c r="C561" s="304"/>
      <c r="D561" s="40"/>
      <c r="E561" s="40"/>
      <c r="F561" s="40"/>
      <c r="G561" s="40"/>
      <c r="H561" s="40"/>
      <c r="I561" s="304"/>
      <c r="J561" s="304"/>
    </row>
    <row r="562" spans="1:10" ht="16.5">
      <c r="A562" s="40"/>
      <c r="B562" s="40"/>
      <c r="C562" s="304"/>
      <c r="D562" s="40"/>
      <c r="E562" s="40"/>
      <c r="F562" s="40"/>
      <c r="G562" s="40"/>
      <c r="H562" s="40"/>
      <c r="I562" s="304"/>
      <c r="J562" s="304"/>
    </row>
    <row r="563" spans="1:10" ht="16.5">
      <c r="A563" s="40"/>
      <c r="B563" s="40"/>
      <c r="C563" s="304"/>
      <c r="D563" s="40"/>
      <c r="E563" s="40"/>
      <c r="F563" s="40"/>
      <c r="G563" s="40"/>
      <c r="H563" s="40"/>
      <c r="I563" s="304"/>
      <c r="J563" s="304"/>
    </row>
    <row r="564" spans="1:10" ht="16.5">
      <c r="A564" s="40"/>
      <c r="B564" s="40"/>
      <c r="C564" s="304"/>
      <c r="D564" s="40"/>
      <c r="E564" s="40"/>
      <c r="F564" s="40"/>
      <c r="G564" s="40"/>
      <c r="H564" s="40"/>
      <c r="I564" s="304"/>
      <c r="J564" s="304"/>
    </row>
    <row r="565" spans="1:10" ht="16.5">
      <c r="A565" s="40"/>
      <c r="B565" s="40"/>
      <c r="C565" s="304"/>
      <c r="D565" s="40"/>
      <c r="E565" s="40"/>
      <c r="F565" s="40"/>
      <c r="G565" s="40"/>
      <c r="H565" s="40"/>
      <c r="I565" s="304"/>
      <c r="J565" s="304"/>
    </row>
    <row r="566" spans="1:10" ht="16.5">
      <c r="A566" s="40"/>
      <c r="B566" s="40"/>
      <c r="C566" s="304"/>
      <c r="D566" s="40"/>
      <c r="E566" s="40"/>
      <c r="F566" s="40"/>
      <c r="G566" s="40"/>
      <c r="H566" s="40"/>
      <c r="I566" s="304"/>
      <c r="J566" s="304"/>
    </row>
    <row r="567" spans="1:10" ht="16.5">
      <c r="A567" s="40"/>
      <c r="B567" s="40"/>
      <c r="C567" s="304"/>
      <c r="D567" s="40"/>
      <c r="E567" s="40"/>
      <c r="F567" s="40"/>
      <c r="G567" s="40"/>
      <c r="H567" s="40"/>
      <c r="I567" s="304"/>
      <c r="J567" s="304"/>
    </row>
    <row r="568" spans="1:10" ht="16.5">
      <c r="A568" s="40"/>
      <c r="B568" s="40"/>
      <c r="C568" s="304"/>
      <c r="D568" s="40"/>
      <c r="E568" s="40"/>
      <c r="F568" s="40"/>
      <c r="G568" s="40"/>
      <c r="H568" s="40"/>
      <c r="I568" s="304"/>
      <c r="J568" s="304"/>
    </row>
    <row r="569" spans="1:10" ht="16.5">
      <c r="A569" s="40"/>
      <c r="B569" s="40"/>
      <c r="C569" s="304"/>
      <c r="D569" s="40"/>
      <c r="E569" s="40"/>
      <c r="F569" s="40"/>
      <c r="G569" s="40"/>
      <c r="H569" s="40"/>
      <c r="I569" s="304"/>
      <c r="J569" s="304"/>
    </row>
    <row r="570" spans="1:10" ht="16.5">
      <c r="A570" s="40"/>
      <c r="B570" s="40"/>
      <c r="C570" s="304"/>
      <c r="D570" s="40"/>
      <c r="E570" s="40"/>
      <c r="F570" s="40"/>
      <c r="G570" s="40"/>
      <c r="H570" s="40"/>
      <c r="I570" s="304"/>
      <c r="J570" s="304"/>
    </row>
    <row r="571" spans="1:10" ht="16.5">
      <c r="A571" s="40"/>
      <c r="B571" s="40"/>
      <c r="C571" s="304"/>
      <c r="D571" s="40"/>
      <c r="E571" s="40"/>
      <c r="F571" s="40"/>
      <c r="G571" s="40"/>
      <c r="H571" s="40"/>
      <c r="I571" s="304"/>
      <c r="J571" s="304"/>
    </row>
    <row r="572" spans="1:10" ht="16.5">
      <c r="A572" s="40"/>
      <c r="B572" s="40"/>
      <c r="C572" s="304"/>
      <c r="D572" s="40"/>
      <c r="E572" s="40"/>
      <c r="F572" s="40"/>
      <c r="G572" s="40"/>
      <c r="H572" s="40"/>
      <c r="I572" s="304"/>
      <c r="J572" s="304"/>
    </row>
    <row r="573" spans="1:10" ht="16.5">
      <c r="A573" s="40"/>
      <c r="B573" s="40"/>
      <c r="C573" s="304"/>
      <c r="D573" s="40"/>
      <c r="E573" s="40"/>
      <c r="F573" s="40"/>
      <c r="G573" s="40"/>
      <c r="H573" s="40"/>
      <c r="I573" s="304"/>
      <c r="J573" s="304"/>
    </row>
    <row r="574" spans="1:10" ht="16.5">
      <c r="A574" s="40"/>
      <c r="B574" s="40"/>
      <c r="C574" s="304"/>
      <c r="D574" s="40"/>
      <c r="E574" s="40"/>
      <c r="F574" s="40"/>
      <c r="G574" s="40"/>
      <c r="H574" s="40"/>
      <c r="I574" s="304"/>
      <c r="J574" s="304"/>
    </row>
    <row r="575" spans="1:10" ht="16.5">
      <c r="A575" s="40"/>
      <c r="B575" s="40"/>
      <c r="C575" s="304"/>
      <c r="D575" s="40"/>
      <c r="E575" s="40"/>
      <c r="F575" s="40"/>
      <c r="G575" s="40"/>
      <c r="H575" s="40"/>
      <c r="I575" s="304"/>
      <c r="J575" s="304"/>
    </row>
    <row r="576" spans="1:10" ht="16.5">
      <c r="A576" s="40"/>
      <c r="B576" s="40"/>
      <c r="C576" s="304"/>
      <c r="D576" s="40"/>
      <c r="E576" s="40"/>
      <c r="F576" s="40"/>
      <c r="G576" s="40"/>
      <c r="H576" s="40"/>
      <c r="I576" s="304"/>
      <c r="J576" s="304"/>
    </row>
    <row r="577" spans="1:10" ht="16.5">
      <c r="A577" s="40"/>
      <c r="B577" s="40"/>
      <c r="C577" s="304"/>
      <c r="D577" s="40"/>
      <c r="E577" s="40"/>
      <c r="F577" s="40"/>
      <c r="G577" s="40"/>
      <c r="H577" s="40"/>
      <c r="I577" s="304"/>
      <c r="J577" s="304"/>
    </row>
    <row r="578" spans="1:10" ht="16.5">
      <c r="A578" s="40"/>
      <c r="B578" s="40"/>
      <c r="C578" s="304"/>
      <c r="D578" s="40"/>
      <c r="E578" s="40"/>
      <c r="F578" s="40"/>
      <c r="G578" s="40"/>
      <c r="H578" s="40"/>
      <c r="I578" s="304"/>
      <c r="J578" s="304"/>
    </row>
    <row r="579" spans="1:10" ht="16.5">
      <c r="A579" s="40"/>
      <c r="B579" s="40"/>
      <c r="C579" s="304"/>
      <c r="D579" s="40"/>
      <c r="E579" s="40"/>
      <c r="F579" s="40"/>
      <c r="G579" s="40"/>
      <c r="H579" s="40"/>
      <c r="I579" s="304"/>
      <c r="J579" s="304"/>
    </row>
    <row r="580" spans="1:10" ht="16.5">
      <c r="A580" s="40"/>
      <c r="B580" s="40"/>
      <c r="C580" s="304"/>
      <c r="D580" s="40"/>
      <c r="E580" s="40"/>
      <c r="F580" s="40"/>
      <c r="G580" s="40"/>
      <c r="H580" s="40"/>
      <c r="I580" s="304"/>
      <c r="J580" s="304"/>
    </row>
    <row r="581" spans="1:10" ht="16.5">
      <c r="A581" s="40"/>
      <c r="B581" s="40"/>
      <c r="C581" s="304"/>
      <c r="D581" s="40"/>
      <c r="E581" s="40"/>
      <c r="F581" s="40"/>
      <c r="G581" s="40"/>
      <c r="H581" s="40"/>
      <c r="I581" s="304"/>
      <c r="J581" s="304"/>
    </row>
    <row r="582" spans="1:10" ht="16.5">
      <c r="A582" s="40"/>
      <c r="B582" s="40"/>
      <c r="C582" s="304"/>
      <c r="D582" s="40"/>
      <c r="E582" s="40"/>
      <c r="F582" s="40"/>
      <c r="G582" s="40"/>
      <c r="H582" s="40"/>
      <c r="I582" s="304"/>
      <c r="J582" s="304"/>
    </row>
    <row r="583" spans="1:10" ht="16.5">
      <c r="A583" s="40"/>
      <c r="B583" s="40"/>
      <c r="C583" s="304"/>
      <c r="D583" s="40"/>
      <c r="E583" s="40"/>
      <c r="F583" s="40"/>
      <c r="G583" s="40"/>
      <c r="H583" s="40"/>
      <c r="I583" s="304"/>
      <c r="J583" s="304"/>
    </row>
    <row r="584" spans="1:10" ht="16.5">
      <c r="A584" s="40"/>
      <c r="B584" s="40"/>
      <c r="C584" s="304"/>
      <c r="D584" s="40"/>
      <c r="E584" s="40"/>
      <c r="F584" s="40"/>
      <c r="G584" s="40"/>
      <c r="H584" s="40"/>
      <c r="I584" s="304"/>
      <c r="J584" s="304"/>
    </row>
    <row r="585" spans="1:10" ht="16.5">
      <c r="A585" s="40"/>
      <c r="B585" s="40"/>
      <c r="C585" s="304"/>
      <c r="D585" s="40"/>
      <c r="E585" s="40"/>
      <c r="F585" s="40"/>
      <c r="G585" s="40"/>
      <c r="H585" s="40"/>
      <c r="I585" s="304"/>
      <c r="J585" s="304"/>
    </row>
    <row r="586" spans="1:10" ht="16.5">
      <c r="A586" s="40"/>
      <c r="B586" s="40"/>
      <c r="C586" s="304"/>
      <c r="D586" s="40"/>
      <c r="E586" s="40"/>
      <c r="F586" s="40"/>
      <c r="G586" s="40"/>
      <c r="H586" s="40"/>
      <c r="I586" s="304"/>
      <c r="J586" s="304"/>
    </row>
    <row r="587" spans="1:10" ht="16.5">
      <c r="A587" s="40"/>
      <c r="B587" s="40"/>
      <c r="C587" s="304"/>
      <c r="D587" s="40"/>
      <c r="E587" s="40"/>
      <c r="F587" s="40"/>
      <c r="G587" s="40"/>
      <c r="H587" s="40"/>
      <c r="I587" s="304"/>
      <c r="J587" s="304"/>
    </row>
    <row r="588" spans="1:10" ht="16.5">
      <c r="A588" s="40"/>
      <c r="B588" s="40"/>
      <c r="C588" s="304"/>
      <c r="D588" s="40"/>
      <c r="E588" s="40"/>
      <c r="F588" s="40"/>
      <c r="G588" s="40"/>
      <c r="H588" s="40"/>
      <c r="I588" s="304"/>
      <c r="J588" s="304"/>
    </row>
    <row r="589" spans="1:10" ht="16.5">
      <c r="A589" s="40"/>
      <c r="B589" s="40"/>
      <c r="C589" s="304"/>
      <c r="D589" s="40"/>
      <c r="E589" s="40"/>
      <c r="F589" s="40"/>
      <c r="G589" s="40"/>
      <c r="H589" s="40"/>
      <c r="I589" s="304"/>
      <c r="J589" s="304"/>
    </row>
    <row r="590" spans="1:10" ht="16.5">
      <c r="A590" s="40"/>
      <c r="B590" s="40"/>
      <c r="C590" s="304"/>
      <c r="D590" s="40"/>
      <c r="E590" s="40"/>
      <c r="F590" s="40"/>
      <c r="G590" s="40"/>
      <c r="H590" s="40"/>
      <c r="I590" s="304"/>
      <c r="J590" s="304"/>
    </row>
    <row r="591" spans="1:10" ht="16.5">
      <c r="A591" s="40"/>
      <c r="B591" s="40"/>
      <c r="C591" s="304"/>
      <c r="D591" s="40"/>
      <c r="E591" s="40"/>
      <c r="F591" s="40"/>
      <c r="G591" s="40"/>
      <c r="H591" s="40"/>
      <c r="I591" s="304"/>
      <c r="J591" s="304"/>
    </row>
    <row r="592" spans="1:10" ht="16.5">
      <c r="A592" s="40"/>
      <c r="B592" s="40"/>
      <c r="C592" s="304"/>
      <c r="D592" s="40"/>
      <c r="E592" s="40"/>
      <c r="F592" s="40"/>
      <c r="G592" s="40"/>
      <c r="H592" s="40"/>
      <c r="I592" s="304"/>
      <c r="J592" s="304"/>
    </row>
    <row r="593" spans="1:10" ht="16.5">
      <c r="A593" s="40"/>
      <c r="B593" s="40"/>
      <c r="C593" s="304"/>
      <c r="D593" s="40"/>
      <c r="E593" s="40"/>
      <c r="F593" s="40"/>
      <c r="G593" s="40"/>
      <c r="H593" s="40"/>
      <c r="I593" s="304"/>
      <c r="J593" s="304"/>
    </row>
    <row r="594" spans="1:10" ht="16.5">
      <c r="A594" s="40"/>
      <c r="B594" s="40"/>
      <c r="C594" s="304"/>
      <c r="D594" s="40"/>
      <c r="E594" s="40"/>
      <c r="F594" s="40"/>
      <c r="G594" s="40"/>
      <c r="H594" s="40"/>
      <c r="I594" s="304"/>
      <c r="J594" s="304"/>
    </row>
    <row r="595" spans="1:10" ht="16.5">
      <c r="A595" s="40"/>
      <c r="B595" s="40"/>
      <c r="C595" s="304"/>
      <c r="D595" s="40"/>
      <c r="E595" s="40"/>
      <c r="F595" s="40"/>
      <c r="G595" s="40"/>
      <c r="H595" s="40"/>
      <c r="I595" s="304"/>
      <c r="J595" s="304"/>
    </row>
    <row r="596" spans="1:10" ht="16.5">
      <c r="A596" s="40"/>
      <c r="B596" s="40"/>
      <c r="C596" s="304"/>
      <c r="D596" s="40"/>
      <c r="E596" s="40"/>
      <c r="F596" s="40"/>
      <c r="G596" s="40"/>
      <c r="H596" s="40"/>
      <c r="I596" s="304"/>
      <c r="J596" s="304"/>
    </row>
    <row r="597" spans="1:10" ht="16.5">
      <c r="A597" s="40"/>
      <c r="B597" s="40"/>
      <c r="C597" s="304"/>
      <c r="D597" s="40"/>
      <c r="E597" s="40"/>
      <c r="F597" s="40"/>
      <c r="G597" s="40"/>
      <c r="H597" s="40"/>
      <c r="I597" s="304"/>
      <c r="J597" s="304"/>
    </row>
    <row r="598" spans="1:10" ht="16.5">
      <c r="A598" s="40"/>
      <c r="B598" s="40"/>
      <c r="C598" s="304"/>
      <c r="D598" s="40"/>
      <c r="E598" s="40"/>
      <c r="F598" s="40"/>
      <c r="G598" s="40"/>
      <c r="H598" s="40"/>
      <c r="I598" s="304"/>
      <c r="J598" s="304"/>
    </row>
    <row r="599" spans="1:10" ht="16.5">
      <c r="A599" s="40"/>
      <c r="B599" s="40"/>
      <c r="C599" s="304"/>
      <c r="D599" s="40"/>
      <c r="E599" s="40"/>
      <c r="F599" s="40"/>
      <c r="G599" s="40"/>
      <c r="H599" s="40"/>
      <c r="I599" s="304"/>
      <c r="J599" s="304"/>
    </row>
    <row r="600" spans="1:10" ht="16.5">
      <c r="A600" s="40"/>
      <c r="B600" s="40"/>
      <c r="C600" s="304"/>
      <c r="D600" s="40"/>
      <c r="E600" s="40"/>
      <c r="F600" s="40"/>
      <c r="G600" s="40"/>
      <c r="H600" s="40"/>
      <c r="I600" s="304"/>
      <c r="J600" s="304"/>
    </row>
    <row r="601" spans="1:10" ht="16.5">
      <c r="A601" s="40"/>
      <c r="B601" s="40"/>
      <c r="C601" s="304"/>
      <c r="D601" s="40"/>
      <c r="E601" s="40"/>
      <c r="F601" s="40"/>
      <c r="G601" s="40"/>
      <c r="H601" s="40"/>
      <c r="I601" s="304"/>
      <c r="J601" s="304"/>
    </row>
    <row r="602" spans="1:10" ht="16.5">
      <c r="A602" s="40"/>
      <c r="B602" s="40"/>
      <c r="C602" s="304"/>
      <c r="D602" s="40"/>
      <c r="E602" s="40"/>
      <c r="F602" s="40"/>
      <c r="G602" s="40"/>
      <c r="H602" s="40"/>
      <c r="I602" s="304"/>
      <c r="J602" s="304"/>
    </row>
    <row r="603" spans="1:10" ht="16.5">
      <c r="A603" s="40"/>
      <c r="B603" s="40"/>
      <c r="C603" s="304"/>
      <c r="D603" s="40"/>
      <c r="E603" s="40"/>
      <c r="F603" s="40"/>
      <c r="G603" s="40"/>
      <c r="H603" s="40"/>
      <c r="I603" s="304"/>
      <c r="J603" s="304"/>
    </row>
    <row r="604" spans="1:10" ht="16.5">
      <c r="A604" s="40"/>
      <c r="B604" s="40"/>
      <c r="C604" s="304"/>
      <c r="D604" s="40"/>
      <c r="E604" s="40"/>
      <c r="F604" s="40"/>
      <c r="G604" s="40"/>
      <c r="H604" s="40"/>
      <c r="I604" s="304"/>
      <c r="J604" s="304"/>
    </row>
    <row r="605" spans="1:10" ht="16.5">
      <c r="A605" s="40"/>
      <c r="B605" s="40"/>
      <c r="C605" s="304"/>
      <c r="D605" s="40"/>
      <c r="E605" s="40"/>
      <c r="F605" s="40"/>
      <c r="G605" s="40"/>
      <c r="H605" s="40"/>
      <c r="I605" s="304"/>
      <c r="J605" s="304"/>
    </row>
    <row r="606" spans="1:10" ht="16.5">
      <c r="A606" s="40"/>
      <c r="B606" s="40"/>
      <c r="C606" s="304"/>
      <c r="D606" s="40"/>
      <c r="E606" s="40"/>
      <c r="F606" s="40"/>
      <c r="G606" s="40"/>
      <c r="H606" s="40"/>
      <c r="I606" s="304"/>
      <c r="J606" s="304"/>
    </row>
    <row r="607" spans="1:10" ht="16.5">
      <c r="A607" s="40"/>
      <c r="B607" s="40"/>
      <c r="C607" s="304"/>
      <c r="D607" s="40"/>
      <c r="E607" s="40"/>
      <c r="F607" s="40"/>
      <c r="G607" s="40"/>
      <c r="H607" s="40"/>
      <c r="I607" s="304"/>
      <c r="J607" s="304"/>
    </row>
    <row r="608" spans="1:10" ht="16.5">
      <c r="A608" s="40"/>
      <c r="B608" s="40"/>
      <c r="C608" s="304"/>
      <c r="D608" s="40"/>
      <c r="E608" s="40"/>
      <c r="F608" s="40"/>
      <c r="G608" s="40"/>
      <c r="H608" s="40"/>
      <c r="I608" s="304"/>
      <c r="J608" s="304"/>
    </row>
    <row r="609" spans="1:10" ht="16.5">
      <c r="A609" s="40"/>
      <c r="B609" s="40"/>
      <c r="C609" s="304"/>
      <c r="D609" s="40"/>
      <c r="E609" s="40"/>
      <c r="F609" s="40"/>
      <c r="G609" s="40"/>
      <c r="H609" s="40"/>
      <c r="I609" s="304"/>
      <c r="J609" s="304"/>
    </row>
    <row r="610" spans="1:10" ht="16.5">
      <c r="A610" s="40"/>
      <c r="B610" s="40"/>
      <c r="C610" s="304"/>
      <c r="D610" s="40"/>
      <c r="E610" s="40"/>
      <c r="F610" s="40"/>
      <c r="G610" s="40"/>
      <c r="H610" s="40"/>
      <c r="I610" s="304"/>
      <c r="J610" s="304"/>
    </row>
    <row r="611" spans="1:10" ht="16.5">
      <c r="A611" s="40"/>
      <c r="B611" s="40"/>
      <c r="C611" s="304"/>
      <c r="D611" s="40"/>
      <c r="E611" s="40"/>
      <c r="F611" s="40"/>
      <c r="G611" s="40"/>
      <c r="H611" s="40"/>
      <c r="I611" s="304"/>
      <c r="J611" s="304"/>
    </row>
    <row r="612" spans="1:10" ht="16.5">
      <c r="A612" s="40"/>
      <c r="B612" s="40"/>
      <c r="C612" s="304"/>
      <c r="D612" s="40"/>
      <c r="E612" s="40"/>
      <c r="F612" s="40"/>
      <c r="G612" s="40"/>
      <c r="H612" s="40"/>
      <c r="I612" s="304"/>
      <c r="J612" s="304"/>
    </row>
    <row r="613" spans="1:10" ht="16.5">
      <c r="A613" s="40"/>
      <c r="B613" s="40"/>
      <c r="C613" s="304"/>
      <c r="D613" s="40"/>
      <c r="E613" s="40"/>
      <c r="F613" s="40"/>
      <c r="G613" s="40"/>
      <c r="H613" s="40"/>
      <c r="I613" s="304"/>
      <c r="J613" s="304"/>
    </row>
    <row r="614" spans="1:10" ht="16.5">
      <c r="A614" s="40"/>
      <c r="B614" s="40"/>
      <c r="C614" s="304"/>
      <c r="D614" s="40"/>
      <c r="E614" s="40"/>
      <c r="F614" s="40"/>
      <c r="G614" s="40"/>
      <c r="H614" s="40"/>
      <c r="I614" s="304"/>
      <c r="J614" s="304"/>
    </row>
    <row r="615" spans="1:10" ht="16.5">
      <c r="A615" s="40"/>
      <c r="B615" s="40"/>
      <c r="C615" s="304"/>
      <c r="D615" s="40"/>
      <c r="E615" s="40"/>
      <c r="F615" s="40"/>
      <c r="G615" s="40"/>
      <c r="H615" s="40"/>
      <c r="I615" s="304"/>
      <c r="J615" s="304"/>
    </row>
    <row r="616" spans="1:10" ht="16.5">
      <c r="A616" s="40"/>
      <c r="B616" s="40"/>
      <c r="C616" s="304"/>
      <c r="D616" s="40"/>
      <c r="E616" s="40"/>
      <c r="F616" s="40"/>
      <c r="G616" s="40"/>
      <c r="H616" s="40"/>
      <c r="I616" s="304"/>
      <c r="J616" s="304"/>
    </row>
    <row r="617" spans="1:10" ht="16.5">
      <c r="A617" s="40"/>
      <c r="B617" s="40"/>
      <c r="C617" s="304"/>
      <c r="D617" s="40"/>
      <c r="E617" s="40"/>
      <c r="F617" s="40"/>
      <c r="G617" s="40"/>
      <c r="H617" s="40"/>
      <c r="I617" s="304"/>
      <c r="J617" s="304"/>
    </row>
    <row r="618" spans="1:10" ht="16.5">
      <c r="A618" s="40"/>
      <c r="B618" s="40"/>
      <c r="C618" s="304"/>
      <c r="D618" s="40"/>
      <c r="E618" s="40"/>
      <c r="F618" s="40"/>
      <c r="G618" s="40"/>
      <c r="H618" s="40"/>
      <c r="I618" s="304"/>
      <c r="J618" s="304"/>
    </row>
    <row r="619" spans="1:10" ht="16.5">
      <c r="A619" s="40"/>
      <c r="B619" s="40"/>
      <c r="C619" s="304"/>
      <c r="D619" s="40"/>
      <c r="E619" s="40"/>
      <c r="F619" s="40"/>
      <c r="G619" s="40"/>
      <c r="H619" s="40"/>
      <c r="I619" s="304"/>
      <c r="J619" s="304"/>
    </row>
    <row r="620" spans="1:10" ht="16.5">
      <c r="A620" s="40"/>
      <c r="B620" s="40"/>
      <c r="C620" s="304"/>
      <c r="D620" s="40"/>
      <c r="E620" s="40"/>
      <c r="F620" s="40"/>
      <c r="G620" s="40"/>
      <c r="H620" s="40"/>
      <c r="I620" s="304"/>
      <c r="J620" s="304"/>
    </row>
    <row r="621" spans="1:10" ht="16.5">
      <c r="A621" s="40"/>
      <c r="B621" s="40"/>
      <c r="C621" s="304"/>
      <c r="D621" s="40"/>
      <c r="E621" s="40"/>
      <c r="F621" s="40"/>
      <c r="G621" s="40"/>
      <c r="H621" s="40"/>
      <c r="I621" s="304"/>
      <c r="J621" s="304"/>
    </row>
    <row r="622" spans="1:10" ht="16.5">
      <c r="A622" s="40"/>
      <c r="B622" s="40"/>
      <c r="C622" s="304"/>
      <c r="D622" s="40"/>
      <c r="E622" s="40"/>
      <c r="F622" s="40"/>
      <c r="G622" s="40"/>
      <c r="H622" s="40"/>
      <c r="I622" s="304"/>
      <c r="J622" s="304"/>
    </row>
    <row r="623" spans="1:10" ht="16.5">
      <c r="A623" s="40"/>
      <c r="B623" s="40"/>
      <c r="C623" s="304"/>
      <c r="D623" s="40"/>
      <c r="E623" s="40"/>
      <c r="F623" s="40"/>
      <c r="G623" s="40"/>
      <c r="H623" s="40"/>
      <c r="I623" s="304"/>
      <c r="J623" s="304"/>
    </row>
    <row r="624" spans="1:10" ht="16.5">
      <c r="A624" s="40"/>
      <c r="B624" s="40"/>
      <c r="C624" s="304"/>
      <c r="D624" s="40"/>
      <c r="E624" s="40"/>
      <c r="F624" s="40"/>
      <c r="G624" s="40"/>
      <c r="H624" s="40"/>
      <c r="I624" s="304"/>
      <c r="J624" s="304"/>
    </row>
    <row r="625" spans="1:10" ht="16.5">
      <c r="A625" s="40"/>
      <c r="B625" s="40"/>
      <c r="C625" s="304"/>
      <c r="D625" s="40"/>
      <c r="E625" s="40"/>
      <c r="F625" s="40"/>
      <c r="G625" s="40"/>
      <c r="H625" s="40"/>
      <c r="I625" s="304"/>
      <c r="J625" s="304"/>
    </row>
    <row r="626" spans="1:10" ht="16.5"/>
    <row r="627" spans="1:10" ht="16.5"/>
    <row r="628" spans="1:10" ht="16.5"/>
  </sheetData>
  <mergeCells count="22">
    <mergeCell ref="A1:B1"/>
    <mergeCell ref="H1:J1"/>
    <mergeCell ref="A2:J2"/>
    <mergeCell ref="A3:J3"/>
    <mergeCell ref="A5:A7"/>
    <mergeCell ref="B5:B7"/>
    <mergeCell ref="C5:C7"/>
    <mergeCell ref="J277:J279"/>
    <mergeCell ref="B281:J281"/>
    <mergeCell ref="A285:G285"/>
    <mergeCell ref="H285:J285"/>
    <mergeCell ref="J5:J7"/>
    <mergeCell ref="E6:F6"/>
    <mergeCell ref="G6:H6"/>
    <mergeCell ref="L217:P217"/>
    <mergeCell ref="I219:I261"/>
    <mergeCell ref="J219:J261"/>
    <mergeCell ref="I265:I269"/>
    <mergeCell ref="J272:J274"/>
    <mergeCell ref="D5:D7"/>
    <mergeCell ref="E5:H5"/>
    <mergeCell ref="I5:I7"/>
  </mergeCells>
  <printOptions horizontalCentered="1"/>
  <pageMargins left="0.62992125984251968" right="0.23622047244094491" top="0.59055118110236227" bottom="0.78740157480314965" header="0.19685039370078741" footer="0.31496062992125984"/>
  <pageSetup paperSize="9" scale="75" orientation="landscape" r:id="rId1"/>
  <headerFooter alignWithMargins="0">
    <oddFooter>&amp;C&amp;12Biểu 03 - &amp;P /&amp;N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564"/>
  <sheetViews>
    <sheetView topLeftCell="A7" zoomScale="40" zoomScaleNormal="40" workbookViewId="0">
      <pane xSplit="2" ySplit="180" topLeftCell="C207" activePane="bottomRight" state="frozen"/>
      <selection activeCell="A7" sqref="A7"/>
      <selection pane="topRight" activeCell="C7" sqref="C7"/>
      <selection pane="bottomLeft" activeCell="A187" sqref="A187"/>
      <selection pane="bottomRight" activeCell="A208" sqref="A208:B227"/>
    </sheetView>
  </sheetViews>
  <sheetFormatPr defaultRowHeight="140.25" customHeight="1"/>
  <cols>
    <col min="1" max="1" width="8.42578125" style="654" bestFit="1" customWidth="1"/>
    <col min="2" max="2" width="29.7109375" style="654" customWidth="1"/>
    <col min="3" max="3" width="22.140625" style="655" customWidth="1"/>
    <col min="4" max="4" width="11" style="656" customWidth="1"/>
    <col min="5" max="6" width="21" style="657" customWidth="1"/>
    <col min="7" max="7" width="21" style="658" customWidth="1"/>
    <col min="8" max="8" width="10.7109375" style="659" customWidth="1"/>
    <col min="9" max="9" width="15.7109375" style="660" customWidth="1"/>
    <col min="10" max="10" width="18.140625" style="660" customWidth="1"/>
    <col min="11" max="11" width="78" style="660" customWidth="1"/>
    <col min="12" max="12" width="22.5703125" style="516" customWidth="1"/>
    <col min="13" max="15" width="18.140625" style="660" hidden="1" customWidth="1"/>
    <col min="16" max="16" width="21" style="660" hidden="1" customWidth="1"/>
    <col min="17" max="17" width="26.5703125" style="653" hidden="1" customWidth="1"/>
    <col min="18" max="18" width="22.5703125" style="516" hidden="1" customWidth="1"/>
    <col min="19" max="19" width="43.7109375" style="516" customWidth="1"/>
    <col min="20" max="20" width="48" style="516" customWidth="1"/>
    <col min="21" max="21" width="31.28515625" style="516" customWidth="1"/>
    <col min="22" max="22" width="23.140625" style="516" customWidth="1"/>
    <col min="23" max="23" width="7.28515625" style="516" customWidth="1"/>
    <col min="24" max="24" width="9.140625" style="516"/>
    <col min="25" max="25" width="35.28515625" style="516" customWidth="1"/>
    <col min="26" max="26" width="46" style="516" customWidth="1"/>
    <col min="27" max="178" width="9.140625" style="516"/>
    <col min="179" max="179" width="9.140625" style="516" customWidth="1"/>
    <col min="180" max="180" width="10.85546875" style="516" customWidth="1"/>
    <col min="181" max="181" width="30.42578125" style="516" customWidth="1"/>
    <col min="182" max="182" width="32.5703125" style="516" customWidth="1"/>
    <col min="183" max="183" width="30.140625" style="516" customWidth="1"/>
    <col min="184" max="184" width="45.7109375" style="516" customWidth="1"/>
    <col min="185" max="185" width="13.42578125" style="516" customWidth="1"/>
    <col min="186" max="186" width="15" style="516" customWidth="1"/>
    <col min="187" max="187" width="16.42578125" style="516" customWidth="1"/>
    <col min="188" max="195" width="9.140625" style="516" customWidth="1"/>
    <col min="196" max="196" width="14.28515625" style="516" customWidth="1"/>
    <col min="197" max="197" width="16.28515625" style="516" customWidth="1"/>
    <col min="198" max="198" width="16.140625" style="516" customWidth="1"/>
    <col min="199" max="16384" width="9.140625" style="516"/>
  </cols>
  <sheetData>
    <row r="1" spans="1:37" s="474" customFormat="1" ht="33.75" customHeight="1">
      <c r="A1" s="904" t="s">
        <v>1394</v>
      </c>
      <c r="B1" s="904"/>
      <c r="C1" s="904"/>
      <c r="D1" s="904"/>
      <c r="E1" s="904"/>
      <c r="F1" s="722"/>
      <c r="G1" s="468"/>
      <c r="H1" s="469"/>
      <c r="I1" s="904" t="s">
        <v>1785</v>
      </c>
      <c r="J1" s="904"/>
      <c r="K1" s="904"/>
      <c r="L1" s="904"/>
      <c r="M1" s="904"/>
      <c r="N1" s="904"/>
      <c r="O1" s="904"/>
      <c r="P1" s="904"/>
      <c r="Q1" s="904"/>
      <c r="R1" s="904"/>
      <c r="S1" s="904"/>
      <c r="T1" s="904"/>
      <c r="U1" s="904"/>
      <c r="V1" s="904"/>
      <c r="W1" s="904"/>
    </row>
    <row r="2" spans="1:37" s="474" customFormat="1" ht="28.5" customHeight="1">
      <c r="A2" s="893"/>
      <c r="B2" s="893"/>
      <c r="C2" s="893"/>
      <c r="D2" s="893"/>
      <c r="E2" s="893"/>
      <c r="F2" s="470"/>
      <c r="G2" s="472"/>
      <c r="H2" s="473"/>
      <c r="I2" s="893" t="s">
        <v>1751</v>
      </c>
      <c r="J2" s="893"/>
      <c r="K2" s="893"/>
      <c r="L2" s="893"/>
      <c r="M2" s="893"/>
      <c r="N2" s="893"/>
      <c r="O2" s="893"/>
      <c r="P2" s="893"/>
      <c r="Q2" s="893"/>
      <c r="R2" s="893"/>
      <c r="S2" s="893"/>
      <c r="T2" s="893"/>
      <c r="U2" s="893"/>
      <c r="V2" s="893"/>
      <c r="W2" s="893"/>
    </row>
    <row r="3" spans="1:37" s="474" customFormat="1" ht="21" customHeight="1">
      <c r="A3" s="892"/>
      <c r="B3" s="892"/>
      <c r="C3" s="892"/>
      <c r="D3" s="476"/>
      <c r="E3" s="477"/>
      <c r="F3" s="477"/>
      <c r="G3" s="477"/>
      <c r="H3" s="892"/>
      <c r="I3" s="892"/>
      <c r="J3" s="892"/>
      <c r="K3" s="892"/>
      <c r="L3" s="892"/>
      <c r="M3" s="892"/>
      <c r="N3" s="892"/>
      <c r="O3" s="892"/>
      <c r="P3" s="892"/>
      <c r="Q3" s="892"/>
      <c r="R3" s="892"/>
      <c r="S3" s="892"/>
      <c r="T3" s="892"/>
      <c r="U3" s="892"/>
      <c r="V3" s="892"/>
      <c r="W3" s="892"/>
    </row>
    <row r="4" spans="1:37" s="474" customFormat="1" ht="11.25" customHeight="1">
      <c r="A4" s="470"/>
      <c r="B4" s="470"/>
      <c r="C4" s="470"/>
      <c r="D4" s="471"/>
      <c r="E4" s="472"/>
      <c r="F4" s="472"/>
      <c r="G4" s="472"/>
      <c r="H4" s="478"/>
      <c r="I4" s="479"/>
    </row>
    <row r="5" spans="1:37" s="474" customFormat="1" ht="22.5" customHeight="1">
      <c r="A5" s="888" t="s">
        <v>1752</v>
      </c>
      <c r="B5" s="888"/>
      <c r="C5" s="888"/>
      <c r="D5" s="888"/>
      <c r="E5" s="888"/>
      <c r="F5" s="888"/>
      <c r="G5" s="888"/>
      <c r="H5" s="888"/>
      <c r="I5" s="888"/>
      <c r="J5" s="888"/>
      <c r="K5" s="888"/>
      <c r="L5" s="888"/>
      <c r="M5" s="888"/>
      <c r="N5" s="888"/>
      <c r="O5" s="888"/>
      <c r="P5" s="888"/>
      <c r="Q5" s="888"/>
      <c r="R5" s="888"/>
      <c r="S5" s="888"/>
      <c r="T5" s="888"/>
      <c r="U5" s="888"/>
      <c r="V5" s="888"/>
      <c r="W5" s="888"/>
    </row>
    <row r="6" spans="1:37" s="474" customFormat="1" ht="22.5" customHeight="1">
      <c r="A6" s="887" t="s">
        <v>1753</v>
      </c>
      <c r="B6" s="887"/>
      <c r="C6" s="887"/>
      <c r="D6" s="887"/>
      <c r="E6" s="887"/>
      <c r="F6" s="887"/>
      <c r="G6" s="887"/>
      <c r="H6" s="887"/>
      <c r="I6" s="887"/>
      <c r="J6" s="887"/>
      <c r="K6" s="887"/>
      <c r="L6" s="887"/>
      <c r="M6" s="887"/>
      <c r="N6" s="887"/>
      <c r="O6" s="887"/>
      <c r="P6" s="887"/>
      <c r="Q6" s="887"/>
      <c r="R6" s="887"/>
      <c r="S6" s="887"/>
      <c r="T6" s="887"/>
      <c r="U6" s="887"/>
      <c r="V6" s="887"/>
      <c r="W6" s="887"/>
    </row>
    <row r="7" spans="1:37" s="474" customFormat="1" ht="0.75" customHeight="1">
      <c r="A7" s="887"/>
      <c r="B7" s="887"/>
      <c r="C7" s="887"/>
      <c r="D7" s="887"/>
      <c r="E7" s="887"/>
      <c r="F7" s="887"/>
      <c r="G7" s="887"/>
      <c r="H7" s="887"/>
      <c r="I7" s="887"/>
      <c r="J7" s="887"/>
      <c r="K7" s="887"/>
      <c r="L7" s="887"/>
      <c r="M7" s="887"/>
      <c r="N7" s="887"/>
      <c r="O7" s="887"/>
      <c r="P7" s="887"/>
      <c r="Q7" s="887"/>
      <c r="R7" s="887"/>
      <c r="S7" s="887"/>
      <c r="T7" s="887"/>
      <c r="U7" s="887"/>
      <c r="V7" s="887"/>
      <c r="W7" s="887"/>
    </row>
    <row r="8" spans="1:37" s="474" customFormat="1" ht="20.25" hidden="1">
      <c r="A8" s="889"/>
      <c r="B8" s="889"/>
      <c r="C8" s="889"/>
      <c r="D8" s="889"/>
      <c r="E8" s="889"/>
      <c r="F8" s="889"/>
      <c r="G8" s="889"/>
      <c r="H8" s="889"/>
      <c r="I8" s="889"/>
      <c r="J8" s="889"/>
      <c r="K8" s="889"/>
      <c r="L8" s="889"/>
      <c r="M8" s="889"/>
      <c r="N8" s="889"/>
      <c r="O8" s="889"/>
      <c r="P8" s="889"/>
      <c r="Q8" s="889"/>
      <c r="R8" s="889"/>
      <c r="S8" s="684"/>
      <c r="T8" s="684"/>
      <c r="U8" s="684"/>
      <c r="V8" s="684"/>
      <c r="W8" s="470"/>
    </row>
    <row r="9" spans="1:37" s="474" customFormat="1" ht="20.25" customHeight="1">
      <c r="A9" s="888" t="s">
        <v>1752</v>
      </c>
      <c r="B9" s="888"/>
      <c r="C9" s="888"/>
      <c r="D9" s="888"/>
      <c r="E9" s="888"/>
      <c r="F9" s="888"/>
      <c r="G9" s="888"/>
      <c r="H9" s="888"/>
      <c r="I9" s="888"/>
      <c r="J9" s="888"/>
      <c r="K9" s="888"/>
      <c r="L9" s="888"/>
      <c r="M9" s="888"/>
      <c r="N9" s="888"/>
      <c r="O9" s="888"/>
      <c r="P9" s="888"/>
      <c r="Q9" s="888"/>
      <c r="R9" s="888"/>
      <c r="S9" s="888"/>
      <c r="T9" s="888"/>
      <c r="U9" s="888"/>
      <c r="V9" s="888"/>
      <c r="W9" s="888"/>
      <c r="X9" s="701"/>
      <c r="Y9" s="701"/>
      <c r="Z9" s="701"/>
      <c r="AA9" s="701"/>
      <c r="AB9" s="701"/>
      <c r="AC9" s="701"/>
      <c r="AD9" s="701"/>
      <c r="AE9" s="701"/>
      <c r="AF9" s="701"/>
      <c r="AG9" s="701"/>
      <c r="AH9" s="701"/>
      <c r="AI9" s="701"/>
      <c r="AJ9" s="701"/>
      <c r="AK9" s="701"/>
    </row>
    <row r="10" spans="1:37" s="474" customFormat="1" ht="20.25" customHeight="1">
      <c r="A10" s="887" t="s">
        <v>1753</v>
      </c>
      <c r="B10" s="887"/>
      <c r="C10" s="887"/>
      <c r="D10" s="887"/>
      <c r="E10" s="887"/>
      <c r="F10" s="887"/>
      <c r="G10" s="887"/>
      <c r="H10" s="887"/>
      <c r="I10" s="887"/>
      <c r="J10" s="887"/>
      <c r="K10" s="887"/>
      <c r="L10" s="887"/>
      <c r="M10" s="887"/>
      <c r="N10" s="887"/>
      <c r="O10" s="887"/>
      <c r="P10" s="887"/>
      <c r="Q10" s="887"/>
      <c r="R10" s="887"/>
      <c r="S10" s="887"/>
      <c r="T10" s="887"/>
      <c r="U10" s="887"/>
      <c r="V10" s="887"/>
      <c r="W10" s="887"/>
      <c r="X10" s="702"/>
      <c r="Y10" s="702"/>
      <c r="Z10" s="702"/>
      <c r="AA10" s="702"/>
      <c r="AB10" s="702"/>
      <c r="AC10" s="702"/>
      <c r="AD10" s="702"/>
      <c r="AE10" s="702"/>
      <c r="AF10" s="702"/>
      <c r="AG10" s="702"/>
      <c r="AH10" s="702"/>
      <c r="AI10" s="702"/>
      <c r="AJ10" s="702"/>
      <c r="AK10" s="702"/>
    </row>
    <row r="11" spans="1:37" s="474" customFormat="1" ht="22.5" customHeight="1">
      <c r="A11" s="234"/>
      <c r="B11" s="234"/>
      <c r="C11" s="234"/>
      <c r="D11" s="234"/>
      <c r="E11" s="234"/>
      <c r="F11" s="234"/>
      <c r="G11" s="234"/>
      <c r="H11" s="234"/>
      <c r="I11" s="234"/>
      <c r="J11" s="234"/>
      <c r="K11" s="234"/>
      <c r="L11" s="234"/>
      <c r="M11" s="234"/>
      <c r="N11" s="234"/>
      <c r="O11" s="234"/>
      <c r="P11" s="234"/>
      <c r="Q11" s="234"/>
      <c r="R11" s="234"/>
      <c r="S11" s="234"/>
      <c r="T11" s="234"/>
      <c r="U11" s="234"/>
      <c r="V11" s="234" t="s">
        <v>2060</v>
      </c>
      <c r="W11" s="234"/>
      <c r="X11" s="234"/>
      <c r="Y11" s="234"/>
      <c r="Z11" s="234"/>
      <c r="AA11" s="234"/>
      <c r="AB11" s="234"/>
      <c r="AC11" s="234"/>
      <c r="AD11" s="234"/>
      <c r="AE11" s="234"/>
      <c r="AF11" s="234"/>
      <c r="AG11" s="234"/>
      <c r="AH11" s="234"/>
      <c r="AI11" s="234"/>
      <c r="AJ11" s="234"/>
      <c r="AK11" s="234"/>
    </row>
    <row r="12" spans="1:37" s="480" customFormat="1" ht="30" customHeight="1">
      <c r="A12" s="890" t="s">
        <v>1411</v>
      </c>
      <c r="B12" s="890" t="s">
        <v>1754</v>
      </c>
      <c r="C12" s="890" t="s">
        <v>4</v>
      </c>
      <c r="D12" s="879" t="s">
        <v>1586</v>
      </c>
      <c r="E12" s="912" t="s">
        <v>6</v>
      </c>
      <c r="F12" s="913"/>
      <c r="G12" s="914"/>
      <c r="H12" s="1012"/>
      <c r="I12" s="1012"/>
      <c r="J12" s="1012"/>
      <c r="K12" s="894" t="s">
        <v>679</v>
      </c>
      <c r="L12" s="926" t="s">
        <v>1836</v>
      </c>
      <c r="M12" s="1013" t="s">
        <v>1835</v>
      </c>
      <c r="N12" s="1014"/>
      <c r="O12" s="1015"/>
      <c r="P12" s="890" t="s">
        <v>1755</v>
      </c>
      <c r="Q12" s="890" t="s">
        <v>1756</v>
      </c>
      <c r="R12" s="890" t="s">
        <v>1757</v>
      </c>
      <c r="S12" s="882" t="s">
        <v>1807</v>
      </c>
      <c r="T12" s="883"/>
      <c r="U12" s="879" t="s">
        <v>1844</v>
      </c>
      <c r="V12" s="949" t="s">
        <v>1837</v>
      </c>
      <c r="W12" s="879" t="s">
        <v>1210</v>
      </c>
    </row>
    <row r="13" spans="1:37" s="480" customFormat="1" ht="26.25" customHeight="1">
      <c r="A13" s="890"/>
      <c r="B13" s="890"/>
      <c r="C13" s="890"/>
      <c r="D13" s="880"/>
      <c r="E13" s="894" t="s">
        <v>1832</v>
      </c>
      <c r="F13" s="894" t="s">
        <v>1830</v>
      </c>
      <c r="G13" s="894" t="s">
        <v>1831</v>
      </c>
      <c r="H13" s="1012" t="s">
        <v>1503</v>
      </c>
      <c r="I13" s="1012"/>
      <c r="J13" s="1012"/>
      <c r="K13" s="896"/>
      <c r="L13" s="926"/>
      <c r="M13" s="1016"/>
      <c r="N13" s="1017"/>
      <c r="O13" s="1018"/>
      <c r="P13" s="890"/>
      <c r="Q13" s="890"/>
      <c r="R13" s="890"/>
      <c r="S13" s="884"/>
      <c r="T13" s="885"/>
      <c r="U13" s="880"/>
      <c r="V13" s="950"/>
      <c r="W13" s="880"/>
    </row>
    <row r="14" spans="1:37" s="480" customFormat="1" ht="103.5" customHeight="1">
      <c r="A14" s="890"/>
      <c r="B14" s="890"/>
      <c r="C14" s="890"/>
      <c r="D14" s="881"/>
      <c r="E14" s="895"/>
      <c r="F14" s="895"/>
      <c r="G14" s="895"/>
      <c r="H14" s="484" t="s">
        <v>1565</v>
      </c>
      <c r="I14" s="484" t="s">
        <v>37</v>
      </c>
      <c r="J14" s="484" t="s">
        <v>38</v>
      </c>
      <c r="K14" s="895"/>
      <c r="L14" s="926"/>
      <c r="M14" s="730" t="s">
        <v>1833</v>
      </c>
      <c r="N14" s="731" t="s">
        <v>1834</v>
      </c>
      <c r="O14" s="700" t="s">
        <v>1839</v>
      </c>
      <c r="P14" s="890"/>
      <c r="Q14" s="890"/>
      <c r="R14" s="890"/>
      <c r="S14" s="854" t="s">
        <v>2058</v>
      </c>
      <c r="T14" s="854" t="s">
        <v>2059</v>
      </c>
      <c r="U14" s="881"/>
      <c r="V14" s="1011"/>
      <c r="W14" s="881"/>
    </row>
    <row r="15" spans="1:37" s="485" customFormat="1" ht="27" customHeight="1">
      <c r="A15" s="486">
        <v>1</v>
      </c>
      <c r="B15" s="486">
        <v>2</v>
      </c>
      <c r="C15" s="486">
        <v>3</v>
      </c>
      <c r="D15" s="486">
        <v>4</v>
      </c>
      <c r="E15" s="679">
        <v>5</v>
      </c>
      <c r="F15" s="679"/>
      <c r="G15" s="679">
        <v>6</v>
      </c>
      <c r="H15" s="486">
        <v>7</v>
      </c>
      <c r="I15" s="486">
        <v>8</v>
      </c>
      <c r="J15" s="486">
        <v>9</v>
      </c>
      <c r="K15" s="486"/>
      <c r="L15" s="486">
        <v>12</v>
      </c>
      <c r="M15" s="486"/>
      <c r="N15" s="486"/>
      <c r="O15" s="486"/>
      <c r="P15" s="486">
        <v>10</v>
      </c>
      <c r="Q15" s="486">
        <v>11</v>
      </c>
      <c r="R15" s="486">
        <v>12</v>
      </c>
      <c r="S15" s="486">
        <v>7</v>
      </c>
      <c r="T15" s="486">
        <v>8</v>
      </c>
      <c r="U15" s="486"/>
      <c r="V15" s="486"/>
      <c r="W15" s="486">
        <v>9</v>
      </c>
    </row>
    <row r="16" spans="1:37" s="680" customFormat="1" ht="54" hidden="1" customHeight="1">
      <c r="A16" s="911" t="s">
        <v>1419</v>
      </c>
      <c r="B16" s="911"/>
      <c r="C16" s="723" t="s">
        <v>1984</v>
      </c>
      <c r="D16" s="489" t="e">
        <f>+D17+#REF!+#REF!</f>
        <v>#REF!</v>
      </c>
      <c r="E16" s="490" t="e">
        <f>+E17+#REF!+#REF!</f>
        <v>#REF!</v>
      </c>
      <c r="F16" s="490"/>
      <c r="G16" s="490" t="e">
        <f>+G17+#REF!+#REF!</f>
        <v>#REF!</v>
      </c>
      <c r="H16" s="491">
        <f>COUNTIF(H17:H208,"x")</f>
        <v>3</v>
      </c>
      <c r="I16" s="492"/>
      <c r="J16" s="492"/>
      <c r="K16" s="492"/>
      <c r="L16" s="493"/>
      <c r="M16" s="492"/>
      <c r="N16" s="492"/>
      <c r="O16" s="492"/>
      <c r="P16" s="492"/>
      <c r="Q16" s="493"/>
      <c r="R16" s="493"/>
      <c r="S16" s="685"/>
      <c r="T16" s="685"/>
      <c r="U16" s="685"/>
      <c r="V16" s="685"/>
      <c r="W16" s="494"/>
    </row>
    <row r="17" spans="1:23" s="495" customFormat="1" ht="78" hidden="1" customHeight="1">
      <c r="A17" s="1010"/>
      <c r="B17" s="1010"/>
      <c r="C17" s="724"/>
      <c r="D17" s="496"/>
      <c r="E17" s="496"/>
      <c r="F17" s="496"/>
      <c r="G17" s="496"/>
      <c r="H17" s="497"/>
      <c r="I17" s="498"/>
      <c r="J17" s="498"/>
      <c r="K17" s="498"/>
      <c r="L17" s="500"/>
      <c r="M17" s="498"/>
      <c r="N17" s="498"/>
      <c r="O17" s="498"/>
      <c r="P17" s="499"/>
      <c r="Q17" s="500"/>
      <c r="R17" s="500"/>
      <c r="S17" s="686"/>
      <c r="T17" s="686"/>
      <c r="U17" s="686"/>
      <c r="V17" s="686"/>
      <c r="W17" s="501"/>
    </row>
    <row r="18" spans="1:23" s="511" customFormat="1" ht="49.5" hidden="1" customHeight="1">
      <c r="A18" s="503"/>
      <c r="B18" s="503"/>
      <c r="C18" s="504"/>
      <c r="D18" s="505"/>
      <c r="E18" s="506"/>
      <c r="F18" s="506"/>
      <c r="G18" s="506"/>
      <c r="H18" s="503"/>
      <c r="I18" s="507"/>
      <c r="J18" s="507"/>
      <c r="K18" s="507"/>
      <c r="L18" s="509"/>
      <c r="M18" s="507"/>
      <c r="N18" s="507"/>
      <c r="O18" s="507"/>
      <c r="P18" s="508"/>
      <c r="Q18" s="509"/>
      <c r="R18" s="509"/>
      <c r="S18" s="509"/>
      <c r="T18" s="509"/>
      <c r="U18" s="509"/>
      <c r="V18" s="509"/>
      <c r="W18" s="509"/>
    </row>
    <row r="19" spans="1:23" s="511" customFormat="1" ht="41.25" hidden="1" customHeight="1">
      <c r="A19" s="481"/>
      <c r="B19" s="481"/>
      <c r="C19" s="481"/>
      <c r="D19" s="514"/>
      <c r="E19" s="515"/>
      <c r="F19" s="515"/>
      <c r="G19" s="515"/>
      <c r="H19" s="481"/>
      <c r="I19" s="481"/>
      <c r="J19" s="481"/>
      <c r="K19" s="481"/>
      <c r="L19" s="502"/>
      <c r="M19" s="481"/>
      <c r="N19" s="481"/>
      <c r="O19" s="481"/>
      <c r="P19" s="481"/>
      <c r="Q19" s="481"/>
      <c r="R19" s="502"/>
      <c r="S19" s="687"/>
      <c r="T19" s="687"/>
      <c r="U19" s="687"/>
      <c r="V19" s="687"/>
      <c r="W19" s="512"/>
    </row>
    <row r="20" spans="1:23" s="511" customFormat="1" ht="155.25" hidden="1" customHeight="1">
      <c r="A20" s="517"/>
      <c r="B20" s="517"/>
      <c r="C20" s="517"/>
      <c r="D20" s="519"/>
      <c r="E20" s="520"/>
      <c r="F20" s="520"/>
      <c r="G20" s="520"/>
      <c r="H20" s="517"/>
      <c r="I20" s="517"/>
      <c r="J20" s="517"/>
      <c r="K20" s="517"/>
      <c r="L20" s="518"/>
      <c r="M20" s="517"/>
      <c r="N20" s="517"/>
      <c r="O20" s="292"/>
      <c r="P20" s="517"/>
      <c r="Q20" s="517"/>
      <c r="R20" s="518"/>
      <c r="S20" s="688"/>
      <c r="T20" s="688"/>
      <c r="U20" s="688"/>
      <c r="V20" s="688"/>
      <c r="W20" s="521"/>
    </row>
    <row r="21" spans="1:23" ht="136.5" hidden="1" customHeight="1">
      <c r="A21" s="517"/>
      <c r="B21" s="517"/>
      <c r="C21" s="517"/>
      <c r="D21" s="519"/>
      <c r="E21" s="520"/>
      <c r="F21" s="520"/>
      <c r="G21" s="520"/>
      <c r="H21" s="517"/>
      <c r="I21" s="517"/>
      <c r="J21" s="517"/>
      <c r="K21" s="517"/>
      <c r="L21" s="517"/>
      <c r="M21" s="517"/>
      <c r="N21" s="517"/>
      <c r="O21" s="517"/>
      <c r="P21" s="517"/>
      <c r="Q21" s="517"/>
      <c r="R21" s="517"/>
      <c r="S21" s="521"/>
      <c r="T21" s="521"/>
      <c r="U21" s="521"/>
      <c r="V21" s="521"/>
      <c r="W21" s="521"/>
    </row>
    <row r="22" spans="1:23" ht="124.5" hidden="1" customHeight="1">
      <c r="A22" s="517"/>
      <c r="B22" s="517"/>
      <c r="C22" s="517"/>
      <c r="D22" s="519"/>
      <c r="E22" s="520"/>
      <c r="F22" s="520"/>
      <c r="G22" s="520"/>
      <c r="H22" s="517"/>
      <c r="I22" s="517"/>
      <c r="J22" s="517"/>
      <c r="K22" s="517"/>
      <c r="L22" s="517"/>
      <c r="M22" s="517"/>
      <c r="N22" s="517"/>
      <c r="O22" s="517"/>
      <c r="P22" s="517"/>
      <c r="Q22" s="517"/>
      <c r="R22" s="517"/>
      <c r="S22" s="521"/>
      <c r="T22" s="715"/>
      <c r="U22" s="743"/>
      <c r="V22" s="743"/>
      <c r="W22" s="521"/>
    </row>
    <row r="23" spans="1:23" ht="101.25" hidden="1" customHeight="1">
      <c r="A23" s="517"/>
      <c r="B23" s="517"/>
      <c r="C23" s="517"/>
      <c r="D23" s="519"/>
      <c r="E23" s="520"/>
      <c r="F23" s="520"/>
      <c r="G23" s="520"/>
      <c r="H23" s="517"/>
      <c r="I23" s="517"/>
      <c r="J23" s="522"/>
      <c r="K23" s="522"/>
      <c r="L23" s="517"/>
      <c r="M23" s="517"/>
      <c r="N23" s="517"/>
      <c r="O23" s="522"/>
      <c r="P23" s="517"/>
      <c r="Q23" s="517"/>
      <c r="R23" s="517"/>
      <c r="S23" s="521"/>
      <c r="T23" s="521"/>
      <c r="U23" s="521"/>
      <c r="V23" s="521"/>
      <c r="W23" s="521"/>
    </row>
    <row r="24" spans="1:23" ht="109.5" hidden="1" customHeight="1">
      <c r="A24" s="517"/>
      <c r="B24" s="517"/>
      <c r="C24" s="517"/>
      <c r="D24" s="519"/>
      <c r="E24" s="520"/>
      <c r="F24" s="520"/>
      <c r="G24" s="520"/>
      <c r="H24" s="517"/>
      <c r="I24" s="517"/>
      <c r="J24" s="517"/>
      <c r="K24" s="517"/>
      <c r="L24" s="518"/>
      <c r="M24" s="517"/>
      <c r="N24" s="517"/>
      <c r="O24" s="517"/>
      <c r="P24" s="517"/>
      <c r="Q24" s="517"/>
      <c r="R24" s="518"/>
      <c r="S24" s="688"/>
      <c r="T24" s="688"/>
      <c r="U24" s="688"/>
      <c r="V24" s="688"/>
      <c r="W24" s="521"/>
    </row>
    <row r="25" spans="1:23" s="525" customFormat="1" ht="20.25" hidden="1">
      <c r="A25" s="667"/>
      <c r="B25" s="663"/>
      <c r="C25" s="663"/>
      <c r="D25" s="665"/>
      <c r="E25" s="666"/>
      <c r="F25" s="666"/>
      <c r="G25" s="666"/>
      <c r="H25" s="663"/>
      <c r="I25" s="663"/>
      <c r="J25" s="663"/>
      <c r="K25" s="663"/>
      <c r="L25" s="664"/>
      <c r="M25" s="663"/>
      <c r="N25" s="663"/>
      <c r="O25" s="663"/>
      <c r="P25" s="663"/>
      <c r="Q25" s="663"/>
      <c r="R25" s="664"/>
      <c r="S25" s="664"/>
      <c r="T25" s="664"/>
      <c r="U25" s="664"/>
      <c r="V25" s="664"/>
      <c r="W25" s="524"/>
    </row>
    <row r="26" spans="1:23" s="525" customFormat="1" ht="20.25" hidden="1">
      <c r="A26" s="663"/>
      <c r="B26" s="663"/>
      <c r="C26" s="663"/>
      <c r="D26" s="665"/>
      <c r="E26" s="666"/>
      <c r="F26" s="666"/>
      <c r="G26" s="666"/>
      <c r="H26" s="663"/>
      <c r="I26" s="663"/>
      <c r="J26" s="664"/>
      <c r="K26" s="664"/>
      <c r="L26" s="664"/>
      <c r="M26" s="663"/>
      <c r="N26" s="663"/>
      <c r="O26" s="664"/>
      <c r="P26" s="663"/>
      <c r="Q26" s="663"/>
      <c r="R26" s="664"/>
      <c r="S26" s="664"/>
      <c r="T26" s="664"/>
      <c r="U26" s="664"/>
      <c r="V26" s="664"/>
      <c r="W26" s="524"/>
    </row>
    <row r="27" spans="1:23" ht="113.25" hidden="1" customHeight="1">
      <c r="A27" s="517"/>
      <c r="B27" s="517"/>
      <c r="C27" s="517"/>
      <c r="D27" s="519"/>
      <c r="E27" s="520"/>
      <c r="F27" s="520"/>
      <c r="G27" s="520"/>
      <c r="H27" s="517"/>
      <c r="I27" s="517"/>
      <c r="J27" s="517"/>
      <c r="K27" s="517"/>
      <c r="L27" s="517"/>
      <c r="M27" s="517"/>
      <c r="N27" s="517"/>
      <c r="O27" s="517"/>
      <c r="P27" s="517"/>
      <c r="Q27" s="517"/>
      <c r="R27" s="517"/>
      <c r="S27" s="521"/>
      <c r="T27" s="521"/>
      <c r="U27" s="521"/>
      <c r="V27" s="521"/>
      <c r="W27" s="521"/>
    </row>
    <row r="28" spans="1:23" ht="144" hidden="1" customHeight="1">
      <c r="A28" s="517"/>
      <c r="B28" s="517"/>
      <c r="C28" s="517"/>
      <c r="D28" s="519"/>
      <c r="E28" s="520"/>
      <c r="F28" s="520"/>
      <c r="G28" s="520"/>
      <c r="H28" s="517"/>
      <c r="I28" s="517"/>
      <c r="J28" s="518"/>
      <c r="K28" s="518"/>
      <c r="L28" s="517"/>
      <c r="M28" s="517"/>
      <c r="N28" s="517"/>
      <c r="O28" s="518"/>
      <c r="P28" s="517"/>
      <c r="Q28" s="517"/>
      <c r="R28" s="517"/>
      <c r="S28" s="521"/>
      <c r="T28" s="521"/>
      <c r="U28" s="521"/>
      <c r="V28" s="521"/>
      <c r="W28" s="521"/>
    </row>
    <row r="29" spans="1:23" ht="20.25" hidden="1">
      <c r="A29" s="517"/>
      <c r="B29" s="517"/>
      <c r="C29" s="517"/>
      <c r="D29" s="519"/>
      <c r="E29" s="520"/>
      <c r="F29" s="520"/>
      <c r="G29" s="520"/>
      <c r="H29" s="517"/>
      <c r="I29" s="517"/>
      <c r="J29" s="517"/>
      <c r="K29" s="517"/>
      <c r="L29" s="517"/>
      <c r="M29" s="517"/>
      <c r="N29" s="517"/>
      <c r="O29" s="517"/>
      <c r="P29" s="517"/>
      <c r="Q29" s="517"/>
      <c r="R29" s="517"/>
      <c r="S29" s="521"/>
      <c r="T29" s="703"/>
      <c r="U29" s="742"/>
      <c r="V29" s="742"/>
      <c r="W29" s="521"/>
    </row>
    <row r="30" spans="1:23" s="511" customFormat="1" ht="38.25" hidden="1" customHeight="1">
      <c r="A30" s="481"/>
      <c r="B30" s="481"/>
      <c r="C30" s="481"/>
      <c r="D30" s="514"/>
      <c r="E30" s="526"/>
      <c r="F30" s="526"/>
      <c r="G30" s="526"/>
      <c r="H30" s="481"/>
      <c r="I30" s="527"/>
      <c r="J30" s="527"/>
      <c r="K30" s="527"/>
      <c r="L30" s="481"/>
      <c r="M30" s="527"/>
      <c r="N30" s="528"/>
      <c r="O30" s="527"/>
      <c r="P30" s="527"/>
      <c r="Q30" s="528"/>
      <c r="R30" s="481"/>
      <c r="S30" s="483"/>
      <c r="T30" s="483"/>
      <c r="U30" s="483"/>
      <c r="V30" s="483"/>
      <c r="W30" s="512"/>
    </row>
    <row r="31" spans="1:23" s="511" customFormat="1" ht="41.25" hidden="1" customHeight="1">
      <c r="A31" s="481"/>
      <c r="B31" s="481"/>
      <c r="C31" s="481"/>
      <c r="D31" s="514"/>
      <c r="E31" s="526"/>
      <c r="F31" s="526"/>
      <c r="G31" s="526"/>
      <c r="H31" s="481"/>
      <c r="I31" s="481"/>
      <c r="J31" s="481"/>
      <c r="K31" s="481"/>
      <c r="L31" s="481"/>
      <c r="M31" s="481"/>
      <c r="N31" s="481"/>
      <c r="O31" s="481"/>
      <c r="P31" s="481"/>
      <c r="Q31" s="481"/>
      <c r="R31" s="481"/>
      <c r="S31" s="483"/>
      <c r="T31" s="483"/>
      <c r="U31" s="483"/>
      <c r="V31" s="483"/>
      <c r="W31" s="529"/>
    </row>
    <row r="32" spans="1:23" ht="108" hidden="1" customHeight="1">
      <c r="A32" s="517"/>
      <c r="B32" s="517"/>
      <c r="C32" s="517"/>
      <c r="D32" s="519"/>
      <c r="E32" s="520"/>
      <c r="F32" s="520"/>
      <c r="G32" s="520"/>
      <c r="H32" s="517"/>
      <c r="I32" s="517"/>
      <c r="J32" s="517"/>
      <c r="K32" s="517"/>
      <c r="L32" s="517"/>
      <c r="M32" s="517"/>
      <c r="N32" s="517"/>
      <c r="O32" s="517"/>
      <c r="P32" s="517"/>
      <c r="Q32" s="517"/>
      <c r="R32" s="517"/>
      <c r="S32" s="521"/>
      <c r="T32" s="521"/>
      <c r="U32" s="521"/>
      <c r="V32" s="521"/>
      <c r="W32" s="521"/>
    </row>
    <row r="33" spans="1:23" ht="77.25" hidden="1" customHeight="1">
      <c r="A33" s="517"/>
      <c r="B33" s="517"/>
      <c r="C33" s="517"/>
      <c r="D33" s="519"/>
      <c r="E33" s="520"/>
      <c r="F33" s="520"/>
      <c r="G33" s="520"/>
      <c r="H33" s="517"/>
      <c r="I33" s="517"/>
      <c r="J33" s="517"/>
      <c r="K33" s="517"/>
      <c r="L33" s="517"/>
      <c r="M33" s="517"/>
      <c r="N33" s="517"/>
      <c r="O33" s="517"/>
      <c r="P33" s="517"/>
      <c r="Q33" s="517"/>
      <c r="R33" s="517"/>
      <c r="S33" s="521"/>
      <c r="T33" s="521"/>
      <c r="U33" s="521"/>
      <c r="V33" s="521"/>
      <c r="W33" s="521"/>
    </row>
    <row r="34" spans="1:23" ht="20.25" hidden="1">
      <c r="A34" s="517"/>
      <c r="B34" s="517"/>
      <c r="C34" s="517"/>
      <c r="D34" s="519"/>
      <c r="E34" s="520"/>
      <c r="F34" s="520"/>
      <c r="G34" s="520"/>
      <c r="H34" s="517"/>
      <c r="I34" s="517"/>
      <c r="J34" s="517"/>
      <c r="K34" s="517"/>
      <c r="L34" s="517"/>
      <c r="M34" s="517"/>
      <c r="N34" s="517"/>
      <c r="O34" s="517"/>
      <c r="P34" s="517"/>
      <c r="Q34" s="517"/>
      <c r="R34" s="517"/>
      <c r="S34" s="521"/>
      <c r="T34" s="521"/>
      <c r="U34" s="521"/>
      <c r="V34" s="521"/>
      <c r="W34" s="521"/>
    </row>
    <row r="35" spans="1:23" ht="198" hidden="1" customHeight="1">
      <c r="A35" s="517"/>
      <c r="B35" s="517"/>
      <c r="C35" s="517"/>
      <c r="D35" s="519"/>
      <c r="E35" s="520"/>
      <c r="F35" s="520"/>
      <c r="G35" s="520"/>
      <c r="H35" s="517"/>
      <c r="I35" s="517"/>
      <c r="J35" s="517"/>
      <c r="K35" s="517"/>
      <c r="L35" s="517"/>
      <c r="M35" s="517"/>
      <c r="N35" s="517"/>
      <c r="O35" s="517"/>
      <c r="P35" s="517"/>
      <c r="Q35" s="517"/>
      <c r="R35" s="517"/>
      <c r="S35" s="521"/>
      <c r="T35" s="521"/>
      <c r="U35" s="521"/>
      <c r="V35" s="521"/>
      <c r="W35" s="521"/>
    </row>
    <row r="36" spans="1:23" ht="20.25" hidden="1">
      <c r="A36" s="517"/>
      <c r="B36" s="517"/>
      <c r="C36" s="517"/>
      <c r="D36" s="519"/>
      <c r="E36" s="520"/>
      <c r="F36" s="520"/>
      <c r="G36" s="520"/>
      <c r="H36" s="517"/>
      <c r="I36" s="517"/>
      <c r="J36" s="517"/>
      <c r="K36" s="517"/>
      <c r="L36" s="517"/>
      <c r="M36" s="517"/>
      <c r="N36" s="517"/>
      <c r="O36" s="517"/>
      <c r="P36" s="517"/>
      <c r="Q36" s="517"/>
      <c r="R36" s="517"/>
      <c r="S36" s="521"/>
      <c r="T36" s="521"/>
      <c r="U36" s="521"/>
      <c r="V36" s="521"/>
      <c r="W36" s="521"/>
    </row>
    <row r="37" spans="1:23" ht="219.75" hidden="1" customHeight="1">
      <c r="A37" s="517"/>
      <c r="B37" s="517"/>
      <c r="C37" s="517"/>
      <c r="D37" s="519"/>
      <c r="E37" s="520"/>
      <c r="F37" s="520"/>
      <c r="G37" s="520"/>
      <c r="H37" s="517"/>
      <c r="I37" s="517"/>
      <c r="J37" s="517"/>
      <c r="K37" s="517"/>
      <c r="L37" s="517"/>
      <c r="M37" s="517"/>
      <c r="N37" s="517"/>
      <c r="O37" s="517"/>
      <c r="P37" s="517"/>
      <c r="Q37" s="517"/>
      <c r="R37" s="517"/>
      <c r="S37" s="521"/>
      <c r="T37" s="521"/>
      <c r="U37" s="521"/>
      <c r="V37" s="521"/>
      <c r="W37" s="521"/>
    </row>
    <row r="38" spans="1:23" ht="101.25" hidden="1" customHeight="1">
      <c r="A38" s="517"/>
      <c r="B38" s="517"/>
      <c r="C38" s="517"/>
      <c r="D38" s="519"/>
      <c r="E38" s="531"/>
      <c r="F38" s="531"/>
      <c r="G38" s="520"/>
      <c r="H38" s="517"/>
      <c r="I38" s="517"/>
      <c r="J38" s="522"/>
      <c r="K38" s="522"/>
      <c r="L38" s="517"/>
      <c r="M38" s="517"/>
      <c r="N38" s="517"/>
      <c r="O38" s="522"/>
      <c r="P38" s="517"/>
      <c r="Q38" s="517"/>
      <c r="R38" s="517"/>
      <c r="S38" s="521"/>
      <c r="T38" s="521"/>
      <c r="U38" s="521"/>
      <c r="V38" s="521"/>
      <c r="W38" s="521"/>
    </row>
    <row r="39" spans="1:23" s="511" customFormat="1" ht="59.25" hidden="1" customHeight="1">
      <c r="A39" s="481"/>
      <c r="B39" s="481"/>
      <c r="C39" s="481"/>
      <c r="D39" s="514"/>
      <c r="E39" s="526"/>
      <c r="F39" s="526"/>
      <c r="G39" s="526"/>
      <c r="H39" s="481"/>
      <c r="I39" s="481"/>
      <c r="J39" s="481"/>
      <c r="K39" s="481"/>
      <c r="L39" s="481"/>
      <c r="M39" s="481"/>
      <c r="N39" s="481"/>
      <c r="O39" s="481"/>
      <c r="P39" s="481"/>
      <c r="Q39" s="481"/>
      <c r="R39" s="481"/>
      <c r="S39" s="483"/>
      <c r="T39" s="483"/>
      <c r="U39" s="483"/>
      <c r="V39" s="483"/>
      <c r="W39" s="529"/>
    </row>
    <row r="40" spans="1:23" ht="20.25" hidden="1">
      <c r="A40" s="517"/>
      <c r="B40" s="517"/>
      <c r="C40" s="517"/>
      <c r="D40" s="519"/>
      <c r="E40" s="520"/>
      <c r="F40" s="520"/>
      <c r="G40" s="520"/>
      <c r="H40" s="517"/>
      <c r="I40" s="517"/>
      <c r="J40" s="518"/>
      <c r="K40" s="518"/>
      <c r="L40" s="517"/>
      <c r="M40" s="517"/>
      <c r="N40" s="517"/>
      <c r="O40" s="518"/>
      <c r="P40" s="517"/>
      <c r="Q40" s="517"/>
      <c r="R40" s="517"/>
      <c r="S40" s="521"/>
      <c r="T40" s="521"/>
      <c r="U40" s="521"/>
      <c r="V40" s="521"/>
      <c r="W40" s="521"/>
    </row>
    <row r="41" spans="1:23" ht="20.25" hidden="1">
      <c r="A41" s="517"/>
      <c r="B41" s="517"/>
      <c r="C41" s="517"/>
      <c r="D41" s="519"/>
      <c r="E41" s="520"/>
      <c r="F41" s="520"/>
      <c r="G41" s="520"/>
      <c r="H41" s="517"/>
      <c r="I41" s="517"/>
      <c r="J41" s="518"/>
      <c r="K41" s="518"/>
      <c r="L41" s="532"/>
      <c r="M41" s="517"/>
      <c r="N41" s="517"/>
      <c r="O41" s="518"/>
      <c r="P41" s="517"/>
      <c r="Q41" s="517"/>
      <c r="R41" s="532"/>
      <c r="S41" s="689"/>
      <c r="T41" s="689"/>
      <c r="U41" s="689"/>
      <c r="V41" s="689"/>
      <c r="W41" s="521"/>
    </row>
    <row r="42" spans="1:23" ht="20.25" hidden="1">
      <c r="A42" s="517"/>
      <c r="B42" s="517"/>
      <c r="C42" s="517"/>
      <c r="D42" s="519"/>
      <c r="E42" s="520"/>
      <c r="F42" s="520"/>
      <c r="G42" s="520"/>
      <c r="H42" s="517"/>
      <c r="I42" s="517"/>
      <c r="J42" s="517"/>
      <c r="K42" s="517"/>
      <c r="L42" s="532"/>
      <c r="M42" s="517"/>
      <c r="N42" s="517"/>
      <c r="O42" s="517"/>
      <c r="P42" s="517"/>
      <c r="Q42" s="517"/>
      <c r="R42" s="532"/>
      <c r="S42" s="689"/>
      <c r="T42" s="720"/>
      <c r="U42" s="741"/>
      <c r="V42" s="741"/>
      <c r="W42" s="521"/>
    </row>
    <row r="43" spans="1:23" ht="20.25" hidden="1">
      <c r="A43" s="517"/>
      <c r="B43" s="517"/>
      <c r="C43" s="517"/>
      <c r="D43" s="519"/>
      <c r="E43" s="520"/>
      <c r="F43" s="520"/>
      <c r="G43" s="520"/>
      <c r="H43" s="517"/>
      <c r="I43" s="517"/>
      <c r="J43" s="518"/>
      <c r="K43" s="518"/>
      <c r="L43" s="517"/>
      <c r="M43" s="517"/>
      <c r="N43" s="517"/>
      <c r="O43" s="518"/>
      <c r="P43" s="517"/>
      <c r="Q43" s="517"/>
      <c r="R43" s="517"/>
      <c r="S43" s="521"/>
      <c r="T43" s="521"/>
      <c r="U43" s="521"/>
      <c r="V43" s="521"/>
      <c r="W43" s="521"/>
    </row>
    <row r="44" spans="1:23" ht="20.25" hidden="1">
      <c r="A44" s="517"/>
      <c r="B44" s="517"/>
      <c r="C44" s="517"/>
      <c r="D44" s="519"/>
      <c r="E44" s="520"/>
      <c r="F44" s="520"/>
      <c r="G44" s="520"/>
      <c r="H44" s="517"/>
      <c r="I44" s="517"/>
      <c r="J44" s="518"/>
      <c r="K44" s="518"/>
      <c r="L44" s="517"/>
      <c r="M44" s="517"/>
      <c r="N44" s="517"/>
      <c r="O44" s="518"/>
      <c r="P44" s="517"/>
      <c r="Q44" s="517"/>
      <c r="R44" s="517"/>
      <c r="S44" s="521"/>
      <c r="T44" s="521"/>
      <c r="U44" s="521"/>
      <c r="V44" s="521"/>
      <c r="W44" s="521"/>
    </row>
    <row r="45" spans="1:23" ht="20.25" hidden="1">
      <c r="A45" s="517"/>
      <c r="B45" s="517"/>
      <c r="C45" s="517"/>
      <c r="D45" s="519"/>
      <c r="E45" s="520"/>
      <c r="F45" s="520"/>
      <c r="G45" s="520"/>
      <c r="H45" s="517"/>
      <c r="I45" s="517"/>
      <c r="J45" s="518"/>
      <c r="K45" s="518"/>
      <c r="L45" s="517"/>
      <c r="M45" s="517"/>
      <c r="N45" s="517"/>
      <c r="O45" s="518"/>
      <c r="P45" s="517"/>
      <c r="Q45" s="517"/>
      <c r="R45" s="517"/>
      <c r="S45" s="521"/>
      <c r="T45" s="521"/>
      <c r="U45" s="521"/>
      <c r="V45" s="521"/>
      <c r="W45" s="521"/>
    </row>
    <row r="46" spans="1:23" ht="20.25" hidden="1">
      <c r="A46" s="517"/>
      <c r="B46" s="517"/>
      <c r="C46" s="517"/>
      <c r="D46" s="519"/>
      <c r="E46" s="520"/>
      <c r="F46" s="520"/>
      <c r="G46" s="520"/>
      <c r="H46" s="517"/>
      <c r="I46" s="517"/>
      <c r="J46" s="518"/>
      <c r="K46" s="518"/>
      <c r="L46" s="517"/>
      <c r="M46" s="517"/>
      <c r="N46" s="517"/>
      <c r="O46" s="518"/>
      <c r="P46" s="517"/>
      <c r="Q46" s="517"/>
      <c r="R46" s="517"/>
      <c r="S46" s="521"/>
      <c r="T46" s="521"/>
      <c r="U46" s="521"/>
      <c r="V46" s="521"/>
      <c r="W46" s="521"/>
    </row>
    <row r="47" spans="1:23" ht="20.25" hidden="1">
      <c r="A47" s="517"/>
      <c r="B47" s="517"/>
      <c r="C47" s="517"/>
      <c r="D47" s="519"/>
      <c r="E47" s="520"/>
      <c r="F47" s="520"/>
      <c r="G47" s="520"/>
      <c r="H47" s="517"/>
      <c r="I47" s="517"/>
      <c r="J47" s="517"/>
      <c r="K47" s="517"/>
      <c r="L47" s="534"/>
      <c r="M47" s="517"/>
      <c r="N47" s="517"/>
      <c r="O47" s="517"/>
      <c r="P47" s="517"/>
      <c r="Q47" s="517"/>
      <c r="R47" s="534"/>
      <c r="S47" s="534"/>
      <c r="T47" s="716"/>
      <c r="U47" s="716"/>
      <c r="V47" s="716"/>
      <c r="W47" s="518"/>
    </row>
    <row r="48" spans="1:23" s="511" customFormat="1" ht="20.25" hidden="1">
      <c r="A48" s="481"/>
      <c r="B48" s="481"/>
      <c r="C48" s="481"/>
      <c r="D48" s="514"/>
      <c r="E48" s="526"/>
      <c r="F48" s="526"/>
      <c r="G48" s="526"/>
      <c r="H48" s="481"/>
      <c r="I48" s="481"/>
      <c r="J48" s="481"/>
      <c r="K48" s="481"/>
      <c r="L48" s="481"/>
      <c r="M48" s="481"/>
      <c r="N48" s="481"/>
      <c r="O48" s="481"/>
      <c r="P48" s="481"/>
      <c r="Q48" s="481"/>
      <c r="R48" s="481"/>
      <c r="S48" s="483"/>
      <c r="T48" s="483"/>
      <c r="U48" s="483"/>
      <c r="V48" s="483"/>
      <c r="W48" s="529"/>
    </row>
    <row r="49" spans="1:23" ht="20.25" hidden="1">
      <c r="A49" s="517"/>
      <c r="B49" s="517"/>
      <c r="C49" s="517"/>
      <c r="D49" s="519"/>
      <c r="E49" s="520"/>
      <c r="F49" s="520"/>
      <c r="G49" s="520"/>
      <c r="H49" s="517"/>
      <c r="I49" s="517"/>
      <c r="J49" s="517"/>
      <c r="K49" s="517"/>
      <c r="L49" s="517"/>
      <c r="M49" s="517"/>
      <c r="N49" s="517"/>
      <c r="O49" s="517"/>
      <c r="P49" s="517"/>
      <c r="Q49" s="517"/>
      <c r="R49" s="517"/>
      <c r="S49" s="521"/>
      <c r="T49" s="521"/>
      <c r="U49" s="521"/>
      <c r="V49" s="521"/>
      <c r="W49" s="521"/>
    </row>
    <row r="50" spans="1:23" ht="20.25" hidden="1">
      <c r="A50" s="517"/>
      <c r="B50" s="517"/>
      <c r="C50" s="517"/>
      <c r="D50" s="519"/>
      <c r="E50" s="520"/>
      <c r="F50" s="520"/>
      <c r="G50" s="520"/>
      <c r="H50" s="517"/>
      <c r="I50" s="517"/>
      <c r="J50" s="517"/>
      <c r="K50" s="517"/>
      <c r="L50" s="517"/>
      <c r="M50" s="517"/>
      <c r="N50" s="517"/>
      <c r="O50" s="517"/>
      <c r="P50" s="517"/>
      <c r="Q50" s="517"/>
      <c r="R50" s="517"/>
      <c r="S50" s="521"/>
      <c r="T50" s="521"/>
      <c r="U50" s="521"/>
      <c r="V50" s="521"/>
      <c r="W50" s="521"/>
    </row>
    <row r="51" spans="1:23" ht="20.25" hidden="1">
      <c r="A51" s="517"/>
      <c r="B51" s="517"/>
      <c r="C51" s="517"/>
      <c r="D51" s="519"/>
      <c r="E51" s="520"/>
      <c r="F51" s="520"/>
      <c r="G51" s="520"/>
      <c r="H51" s="517"/>
      <c r="I51" s="517"/>
      <c r="J51" s="517"/>
      <c r="K51" s="517"/>
      <c r="L51" s="517"/>
      <c r="M51" s="517"/>
      <c r="N51" s="517"/>
      <c r="O51" s="517"/>
      <c r="P51" s="517"/>
      <c r="Q51" s="517"/>
      <c r="R51" s="517"/>
      <c r="S51" s="521"/>
      <c r="T51" s="521"/>
      <c r="U51" s="521"/>
      <c r="V51" s="521"/>
      <c r="W51" s="521"/>
    </row>
    <row r="52" spans="1:23" ht="20.25" hidden="1">
      <c r="A52" s="517"/>
      <c r="B52" s="517"/>
      <c r="C52" s="517"/>
      <c r="D52" s="519"/>
      <c r="E52" s="520"/>
      <c r="F52" s="520"/>
      <c r="G52" s="520"/>
      <c r="H52" s="517"/>
      <c r="I52" s="517"/>
      <c r="J52" s="517"/>
      <c r="K52" s="517"/>
      <c r="L52" s="517"/>
      <c r="M52" s="517"/>
      <c r="N52" s="517"/>
      <c r="O52" s="517"/>
      <c r="P52" s="517"/>
      <c r="Q52" s="517"/>
      <c r="R52" s="517"/>
      <c r="S52" s="521"/>
      <c r="T52" s="521"/>
      <c r="U52" s="521"/>
      <c r="V52" s="521"/>
      <c r="W52" s="521"/>
    </row>
    <row r="53" spans="1:23" ht="20.25" hidden="1">
      <c r="A53" s="517"/>
      <c r="B53" s="517"/>
      <c r="C53" s="517"/>
      <c r="D53" s="519"/>
      <c r="E53" s="520"/>
      <c r="F53" s="520"/>
      <c r="G53" s="520"/>
      <c r="H53" s="517"/>
      <c r="I53" s="517"/>
      <c r="J53" s="517"/>
      <c r="K53" s="517"/>
      <c r="L53" s="517"/>
      <c r="M53" s="517"/>
      <c r="N53" s="517"/>
      <c r="O53" s="517"/>
      <c r="P53" s="517"/>
      <c r="Q53" s="517"/>
      <c r="R53" s="517"/>
      <c r="S53" s="521"/>
      <c r="T53" s="521"/>
      <c r="U53" s="521"/>
      <c r="V53" s="521"/>
      <c r="W53" s="521"/>
    </row>
    <row r="54" spans="1:23" ht="20.25" hidden="1">
      <c r="A54" s="517"/>
      <c r="B54" s="517"/>
      <c r="C54" s="517"/>
      <c r="D54" s="519"/>
      <c r="E54" s="520"/>
      <c r="F54" s="520"/>
      <c r="G54" s="520"/>
      <c r="H54" s="517"/>
      <c r="I54" s="517"/>
      <c r="J54" s="517"/>
      <c r="K54" s="517"/>
      <c r="L54" s="517"/>
      <c r="M54" s="517"/>
      <c r="N54" s="517"/>
      <c r="O54" s="517"/>
      <c r="P54" s="517"/>
      <c r="Q54" s="517"/>
      <c r="R54" s="517"/>
      <c r="S54" s="521"/>
      <c r="T54" s="521"/>
      <c r="U54" s="521"/>
      <c r="V54" s="521"/>
      <c r="W54" s="521"/>
    </row>
    <row r="55" spans="1:23" s="511" customFormat="1" ht="20.25" hidden="1">
      <c r="A55" s="481"/>
      <c r="B55" s="481"/>
      <c r="C55" s="481"/>
      <c r="D55" s="514"/>
      <c r="E55" s="526"/>
      <c r="F55" s="526"/>
      <c r="G55" s="526"/>
      <c r="H55" s="481"/>
      <c r="I55" s="481"/>
      <c r="J55" s="481"/>
      <c r="K55" s="481"/>
      <c r="L55" s="481"/>
      <c r="M55" s="481"/>
      <c r="N55" s="481"/>
      <c r="O55" s="481"/>
      <c r="P55" s="481"/>
      <c r="Q55" s="481"/>
      <c r="R55" s="481"/>
      <c r="S55" s="483"/>
      <c r="T55" s="483"/>
      <c r="U55" s="483"/>
      <c r="V55" s="483"/>
      <c r="W55" s="521"/>
    </row>
    <row r="56" spans="1:23" ht="20.25" hidden="1">
      <c r="A56" s="517"/>
      <c r="B56" s="517"/>
      <c r="C56" s="517"/>
      <c r="D56" s="519"/>
      <c r="E56" s="520"/>
      <c r="F56" s="520"/>
      <c r="G56" s="520"/>
      <c r="H56" s="517"/>
      <c r="I56" s="517"/>
      <c r="J56" s="522"/>
      <c r="K56" s="522"/>
      <c r="L56" s="517"/>
      <c r="M56" s="517"/>
      <c r="N56" s="517"/>
      <c r="O56" s="522"/>
      <c r="P56" s="517"/>
      <c r="Q56" s="517"/>
      <c r="R56" s="517"/>
      <c r="S56" s="521"/>
      <c r="T56" s="521"/>
      <c r="U56" s="521"/>
      <c r="V56" s="521"/>
      <c r="W56" s="521"/>
    </row>
    <row r="57" spans="1:23" ht="20.25" hidden="1">
      <c r="A57" s="517"/>
      <c r="B57" s="517"/>
      <c r="C57" s="517"/>
      <c r="D57" s="519"/>
      <c r="E57" s="520"/>
      <c r="F57" s="520"/>
      <c r="G57" s="520"/>
      <c r="H57" s="517"/>
      <c r="I57" s="517"/>
      <c r="J57" s="522"/>
      <c r="K57" s="522"/>
      <c r="L57" s="517"/>
      <c r="M57" s="517"/>
      <c r="N57" s="517"/>
      <c r="O57" s="522"/>
      <c r="P57" s="517"/>
      <c r="Q57" s="517"/>
      <c r="R57" s="517"/>
      <c r="S57" s="521"/>
      <c r="T57" s="521"/>
      <c r="U57" s="521"/>
      <c r="V57" s="521"/>
      <c r="W57" s="521"/>
    </row>
    <row r="58" spans="1:23" ht="20.25" hidden="1">
      <c r="A58" s="517"/>
      <c r="B58" s="517"/>
      <c r="C58" s="517"/>
      <c r="D58" s="519"/>
      <c r="E58" s="520"/>
      <c r="F58" s="520"/>
      <c r="G58" s="520"/>
      <c r="H58" s="517"/>
      <c r="I58" s="517"/>
      <c r="J58" s="522"/>
      <c r="K58" s="522"/>
      <c r="L58" s="517"/>
      <c r="M58" s="517"/>
      <c r="N58" s="517"/>
      <c r="O58" s="522"/>
      <c r="P58" s="517"/>
      <c r="Q58" s="517"/>
      <c r="R58" s="517"/>
      <c r="S58" s="521"/>
      <c r="T58" s="521"/>
      <c r="U58" s="521"/>
      <c r="V58" s="521"/>
      <c r="W58" s="521"/>
    </row>
    <row r="59" spans="1:23" s="511" customFormat="1" ht="20.25" hidden="1">
      <c r="A59" s="481"/>
      <c r="B59" s="481"/>
      <c r="C59" s="481"/>
      <c r="D59" s="514"/>
      <c r="E59" s="526"/>
      <c r="F59" s="526"/>
      <c r="G59" s="526"/>
      <c r="H59" s="481"/>
      <c r="I59" s="481"/>
      <c r="J59" s="481"/>
      <c r="K59" s="481"/>
      <c r="L59" s="481"/>
      <c r="M59" s="481"/>
      <c r="N59" s="481"/>
      <c r="O59" s="481"/>
      <c r="P59" s="481"/>
      <c r="Q59" s="481"/>
      <c r="R59" s="481"/>
      <c r="S59" s="483"/>
      <c r="T59" s="483"/>
      <c r="U59" s="483"/>
      <c r="V59" s="483"/>
      <c r="W59" s="483"/>
    </row>
    <row r="60" spans="1:23" ht="20.25" hidden="1">
      <c r="A60" s="517"/>
      <c r="B60" s="517"/>
      <c r="C60" s="517"/>
      <c r="D60" s="519"/>
      <c r="E60" s="520"/>
      <c r="F60" s="520"/>
      <c r="G60" s="520"/>
      <c r="H60" s="517"/>
      <c r="I60" s="517"/>
      <c r="J60" s="522"/>
      <c r="K60" s="522"/>
      <c r="L60" s="517"/>
      <c r="M60" s="517"/>
      <c r="N60" s="517"/>
      <c r="O60" s="522"/>
      <c r="P60" s="517"/>
      <c r="Q60" s="517"/>
      <c r="R60" s="517"/>
      <c r="S60" s="521"/>
      <c r="T60" s="521"/>
      <c r="U60" s="521"/>
      <c r="V60" s="521"/>
      <c r="W60" s="521"/>
    </row>
    <row r="61" spans="1:23" ht="20.25" hidden="1">
      <c r="A61" s="517"/>
      <c r="B61" s="517"/>
      <c r="C61" s="517"/>
      <c r="D61" s="519"/>
      <c r="E61" s="520"/>
      <c r="F61" s="520"/>
      <c r="G61" s="520"/>
      <c r="H61" s="517"/>
      <c r="I61" s="517"/>
      <c r="J61" s="517"/>
      <c r="K61" s="517"/>
      <c r="L61" s="517"/>
      <c r="M61" s="517"/>
      <c r="N61" s="517"/>
      <c r="O61" s="517"/>
      <c r="P61" s="517"/>
      <c r="Q61" s="517"/>
      <c r="R61" s="517"/>
      <c r="S61" s="521"/>
      <c r="T61" s="521"/>
      <c r="U61" s="521"/>
      <c r="V61" s="521"/>
      <c r="W61" s="521"/>
    </row>
    <row r="62" spans="1:23" ht="20.25" hidden="1">
      <c r="A62" s="517"/>
      <c r="B62" s="517"/>
      <c r="C62" s="517"/>
      <c r="D62" s="519"/>
      <c r="E62" s="520"/>
      <c r="F62" s="520"/>
      <c r="G62" s="520"/>
      <c r="H62" s="517"/>
      <c r="I62" s="517"/>
      <c r="J62" s="522"/>
      <c r="K62" s="522"/>
      <c r="L62" s="517"/>
      <c r="M62" s="517"/>
      <c r="N62" s="517"/>
      <c r="O62" s="522"/>
      <c r="P62" s="517"/>
      <c r="Q62" s="517"/>
      <c r="R62" s="517"/>
      <c r="S62" s="521"/>
      <c r="T62" s="521"/>
      <c r="U62" s="521"/>
      <c r="V62" s="521"/>
      <c r="W62" s="521"/>
    </row>
    <row r="63" spans="1:23" ht="20.25" hidden="1">
      <c r="A63" s="517"/>
      <c r="B63" s="517"/>
      <c r="C63" s="517"/>
      <c r="D63" s="519"/>
      <c r="E63" s="520"/>
      <c r="F63" s="520"/>
      <c r="G63" s="520"/>
      <c r="H63" s="517"/>
      <c r="I63" s="517"/>
      <c r="J63" s="517"/>
      <c r="K63" s="517"/>
      <c r="L63" s="517"/>
      <c r="M63" s="517"/>
      <c r="N63" s="517"/>
      <c r="O63" s="517"/>
      <c r="P63" s="517"/>
      <c r="Q63" s="517"/>
      <c r="R63" s="517"/>
      <c r="S63" s="521"/>
      <c r="T63" s="521"/>
      <c r="U63" s="521"/>
      <c r="V63" s="521"/>
      <c r="W63" s="521"/>
    </row>
    <row r="64" spans="1:23" ht="20.25" hidden="1">
      <c r="A64" s="517"/>
      <c r="B64" s="517"/>
      <c r="C64" s="517"/>
      <c r="D64" s="519"/>
      <c r="E64" s="520"/>
      <c r="F64" s="520"/>
      <c r="G64" s="520"/>
      <c r="H64" s="517"/>
      <c r="I64" s="517"/>
      <c r="J64" s="517"/>
      <c r="K64" s="517"/>
      <c r="L64" s="517"/>
      <c r="M64" s="517"/>
      <c r="N64" s="517"/>
      <c r="O64" s="517"/>
      <c r="P64" s="517"/>
      <c r="Q64" s="517"/>
      <c r="R64" s="517"/>
      <c r="S64" s="521"/>
      <c r="T64" s="521"/>
      <c r="U64" s="521"/>
      <c r="V64" s="521"/>
      <c r="W64" s="521"/>
    </row>
    <row r="65" spans="1:23" ht="20.25" hidden="1">
      <c r="A65" s="517"/>
      <c r="B65" s="517"/>
      <c r="C65" s="517"/>
      <c r="D65" s="519"/>
      <c r="E65" s="520"/>
      <c r="F65" s="520"/>
      <c r="G65" s="520"/>
      <c r="H65" s="517"/>
      <c r="I65" s="517"/>
      <c r="J65" s="517"/>
      <c r="K65" s="517"/>
      <c r="L65" s="517"/>
      <c r="M65" s="517"/>
      <c r="N65" s="517"/>
      <c r="O65" s="517"/>
      <c r="P65" s="517"/>
      <c r="Q65" s="517"/>
      <c r="R65" s="517"/>
      <c r="S65" s="521"/>
      <c r="T65" s="521"/>
      <c r="U65" s="521"/>
      <c r="V65" s="521"/>
      <c r="W65" s="521"/>
    </row>
    <row r="66" spans="1:23" ht="20.25" hidden="1">
      <c r="A66" s="517"/>
      <c r="B66" s="517"/>
      <c r="C66" s="517"/>
      <c r="D66" s="519"/>
      <c r="E66" s="520"/>
      <c r="F66" s="520"/>
      <c r="G66" s="520"/>
      <c r="H66" s="517"/>
      <c r="I66" s="517"/>
      <c r="J66" s="517"/>
      <c r="K66" s="517"/>
      <c r="L66" s="517"/>
      <c r="M66" s="517"/>
      <c r="N66" s="517"/>
      <c r="O66" s="517"/>
      <c r="P66" s="517"/>
      <c r="Q66" s="517"/>
      <c r="R66" s="517"/>
      <c r="S66" s="521"/>
      <c r="T66" s="521"/>
      <c r="U66" s="521"/>
      <c r="V66" s="521"/>
      <c r="W66" s="521"/>
    </row>
    <row r="67" spans="1:23" s="511" customFormat="1" ht="20.25" hidden="1">
      <c r="A67" s="481"/>
      <c r="B67" s="481"/>
      <c r="C67" s="481"/>
      <c r="D67" s="514"/>
      <c r="E67" s="515"/>
      <c r="F67" s="515"/>
      <c r="G67" s="515"/>
      <c r="H67" s="481"/>
      <c r="I67" s="481"/>
      <c r="J67" s="481"/>
      <c r="K67" s="481"/>
      <c r="L67" s="481"/>
      <c r="M67" s="481"/>
      <c r="N67" s="481"/>
      <c r="O67" s="481"/>
      <c r="P67" s="481"/>
      <c r="Q67" s="481"/>
      <c r="R67" s="481"/>
      <c r="S67" s="483"/>
      <c r="T67" s="483"/>
      <c r="U67" s="483"/>
      <c r="V67" s="483"/>
      <c r="W67" s="483"/>
    </row>
    <row r="68" spans="1:23" ht="20.25" hidden="1">
      <c r="A68" s="517"/>
      <c r="B68" s="517"/>
      <c r="C68" s="517"/>
      <c r="D68" s="519"/>
      <c r="E68" s="520"/>
      <c r="F68" s="520"/>
      <c r="G68" s="520"/>
      <c r="H68" s="517"/>
      <c r="I68" s="517"/>
      <c r="J68" s="517"/>
      <c r="K68" s="517"/>
      <c r="L68" s="517"/>
      <c r="M68" s="517"/>
      <c r="N68" s="517"/>
      <c r="O68" s="517"/>
      <c r="P68" s="517"/>
      <c r="Q68" s="517"/>
      <c r="R68" s="517"/>
      <c r="S68" s="521"/>
      <c r="T68" s="521"/>
      <c r="U68" s="521"/>
      <c r="V68" s="521"/>
      <c r="W68" s="521"/>
    </row>
    <row r="69" spans="1:23" ht="20.25" hidden="1">
      <c r="A69" s="517"/>
      <c r="B69" s="517"/>
      <c r="C69" s="517"/>
      <c r="D69" s="519"/>
      <c r="E69" s="520"/>
      <c r="F69" s="520"/>
      <c r="G69" s="520"/>
      <c r="H69" s="517"/>
      <c r="I69" s="517"/>
      <c r="J69" s="517"/>
      <c r="K69" s="517"/>
      <c r="L69" s="517"/>
      <c r="M69" s="517"/>
      <c r="N69" s="517"/>
      <c r="O69" s="517"/>
      <c r="P69" s="517"/>
      <c r="Q69" s="517"/>
      <c r="R69" s="517"/>
      <c r="S69" s="521"/>
      <c r="T69" s="521"/>
      <c r="U69" s="521"/>
      <c r="V69" s="521"/>
      <c r="W69" s="521"/>
    </row>
    <row r="70" spans="1:23" ht="20.25" hidden="1">
      <c r="A70" s="517"/>
      <c r="B70" s="517"/>
      <c r="C70" s="517"/>
      <c r="D70" s="519"/>
      <c r="E70" s="520"/>
      <c r="F70" s="520"/>
      <c r="G70" s="520"/>
      <c r="H70" s="517"/>
      <c r="I70" s="517"/>
      <c r="J70" s="522"/>
      <c r="K70" s="522"/>
      <c r="L70" s="533"/>
      <c r="M70" s="517"/>
      <c r="N70" s="517"/>
      <c r="O70" s="522"/>
      <c r="P70" s="517"/>
      <c r="Q70" s="517"/>
      <c r="R70" s="533"/>
      <c r="S70" s="536"/>
      <c r="T70" s="720"/>
      <c r="U70" s="741"/>
      <c r="V70" s="741"/>
      <c r="W70" s="521"/>
    </row>
    <row r="71" spans="1:23" ht="20.25" hidden="1">
      <c r="A71" s="517"/>
      <c r="B71" s="517"/>
      <c r="C71" s="517"/>
      <c r="D71" s="519"/>
      <c r="E71" s="520"/>
      <c r="F71" s="520"/>
      <c r="G71" s="520"/>
      <c r="H71" s="517"/>
      <c r="I71" s="517"/>
      <c r="J71" s="517"/>
      <c r="K71" s="517"/>
      <c r="L71" s="517"/>
      <c r="M71" s="517"/>
      <c r="N71" s="517"/>
      <c r="O71" s="517"/>
      <c r="P71" s="517"/>
      <c r="Q71" s="517"/>
      <c r="R71" s="517"/>
      <c r="S71" s="521"/>
      <c r="T71" s="521"/>
      <c r="U71" s="521"/>
      <c r="V71" s="521"/>
      <c r="W71" s="521"/>
    </row>
    <row r="72" spans="1:23" ht="20.25" hidden="1">
      <c r="A72" s="517"/>
      <c r="B72" s="517"/>
      <c r="C72" s="517"/>
      <c r="D72" s="519"/>
      <c r="E72" s="520"/>
      <c r="F72" s="520"/>
      <c r="G72" s="520"/>
      <c r="H72" s="517"/>
      <c r="I72" s="517"/>
      <c r="J72" s="517"/>
      <c r="K72" s="517"/>
      <c r="L72" s="517"/>
      <c r="M72" s="517"/>
      <c r="N72" s="517"/>
      <c r="O72" s="517"/>
      <c r="P72" s="517"/>
      <c r="Q72" s="517"/>
      <c r="R72" s="517"/>
      <c r="S72" s="521"/>
      <c r="T72" s="717"/>
      <c r="U72" s="740"/>
      <c r="V72" s="740"/>
      <c r="W72" s="521"/>
    </row>
    <row r="73" spans="1:23" ht="20.25" hidden="1">
      <c r="A73" s="517"/>
      <c r="B73" s="517"/>
      <c r="C73" s="517"/>
      <c r="D73" s="519"/>
      <c r="E73" s="520"/>
      <c r="F73" s="520"/>
      <c r="G73" s="520"/>
      <c r="H73" s="517"/>
      <c r="I73" s="517"/>
      <c r="J73" s="522"/>
      <c r="K73" s="522"/>
      <c r="L73" s="517"/>
      <c r="M73" s="517"/>
      <c r="N73" s="517"/>
      <c r="O73" s="522"/>
      <c r="P73" s="517"/>
      <c r="Q73" s="517"/>
      <c r="R73" s="517"/>
      <c r="S73" s="521"/>
      <c r="T73" s="714"/>
      <c r="U73" s="739"/>
      <c r="V73" s="739"/>
      <c r="W73" s="521"/>
    </row>
    <row r="74" spans="1:23" ht="20.25" hidden="1">
      <c r="A74" s="517"/>
      <c r="B74" s="517"/>
      <c r="C74" s="517"/>
      <c r="D74" s="519"/>
      <c r="E74" s="520"/>
      <c r="F74" s="520"/>
      <c r="G74" s="520"/>
      <c r="H74" s="517"/>
      <c r="I74" s="517"/>
      <c r="J74" s="522"/>
      <c r="K74" s="522"/>
      <c r="L74" s="517"/>
      <c r="M74" s="517"/>
      <c r="N74" s="517"/>
      <c r="O74" s="522"/>
      <c r="P74" s="517"/>
      <c r="Q74" s="517"/>
      <c r="R74" s="517"/>
      <c r="S74" s="521"/>
      <c r="T74" s="521"/>
      <c r="U74" s="521"/>
      <c r="V74" s="521"/>
      <c r="W74" s="536"/>
    </row>
    <row r="75" spans="1:23" s="511" customFormat="1" ht="20.25" hidden="1">
      <c r="A75" s="481"/>
      <c r="B75" s="481"/>
      <c r="C75" s="481"/>
      <c r="D75" s="514"/>
      <c r="E75" s="526"/>
      <c r="F75" s="526"/>
      <c r="G75" s="526"/>
      <c r="H75" s="481"/>
      <c r="I75" s="537"/>
      <c r="J75" s="481"/>
      <c r="K75" s="481"/>
      <c r="L75" s="481"/>
      <c r="M75" s="481"/>
      <c r="N75" s="481"/>
      <c r="O75" s="481"/>
      <c r="P75" s="481"/>
      <c r="Q75" s="481"/>
      <c r="R75" s="481"/>
      <c r="S75" s="483"/>
      <c r="T75" s="483"/>
      <c r="U75" s="483"/>
      <c r="V75" s="483"/>
      <c r="W75" s="483"/>
    </row>
    <row r="76" spans="1:23" ht="20.25" hidden="1">
      <c r="A76" s="517"/>
      <c r="B76" s="517"/>
      <c r="C76" s="517"/>
      <c r="D76" s="519"/>
      <c r="E76" s="520"/>
      <c r="F76" s="520"/>
      <c r="G76" s="520"/>
      <c r="H76" s="517"/>
      <c r="I76" s="517"/>
      <c r="J76" s="517"/>
      <c r="K76" s="517"/>
      <c r="L76" s="517"/>
      <c r="M76" s="517"/>
      <c r="N76" s="517"/>
      <c r="O76" s="517"/>
      <c r="P76" s="517"/>
      <c r="Q76" s="517"/>
      <c r="R76" s="517"/>
      <c r="S76" s="521"/>
      <c r="T76" s="521"/>
      <c r="U76" s="521"/>
      <c r="V76" s="521"/>
      <c r="W76" s="521"/>
    </row>
    <row r="77" spans="1:23" ht="20.25" hidden="1">
      <c r="A77" s="517"/>
      <c r="B77" s="517"/>
      <c r="C77" s="517"/>
      <c r="D77" s="519"/>
      <c r="E77" s="520"/>
      <c r="F77" s="520"/>
      <c r="G77" s="520"/>
      <c r="H77" s="517"/>
      <c r="I77" s="517"/>
      <c r="J77" s="517"/>
      <c r="K77" s="517"/>
      <c r="L77" s="517"/>
      <c r="M77" s="517"/>
      <c r="N77" s="517"/>
      <c r="O77" s="517"/>
      <c r="P77" s="517"/>
      <c r="Q77" s="517"/>
      <c r="R77" s="517"/>
      <c r="S77" s="521"/>
      <c r="T77" s="521"/>
      <c r="U77" s="521"/>
      <c r="V77" s="521"/>
      <c r="W77" s="521"/>
    </row>
    <row r="78" spans="1:23" ht="20.25" hidden="1">
      <c r="A78" s="517"/>
      <c r="B78" s="517"/>
      <c r="C78" s="517"/>
      <c r="D78" s="519"/>
      <c r="E78" s="520"/>
      <c r="F78" s="520"/>
      <c r="G78" s="520"/>
      <c r="H78" s="517"/>
      <c r="I78" s="517"/>
      <c r="J78" s="517"/>
      <c r="K78" s="517"/>
      <c r="L78" s="517"/>
      <c r="M78" s="517"/>
      <c r="N78" s="517"/>
      <c r="O78" s="517"/>
      <c r="P78" s="517"/>
      <c r="Q78" s="517"/>
      <c r="R78" s="517"/>
      <c r="S78" s="521"/>
      <c r="T78" s="521"/>
      <c r="U78" s="521"/>
      <c r="V78" s="521"/>
      <c r="W78" s="521"/>
    </row>
    <row r="79" spans="1:23" ht="20.25" hidden="1">
      <c r="A79" s="517"/>
      <c r="B79" s="517"/>
      <c r="C79" s="517"/>
      <c r="D79" s="519"/>
      <c r="E79" s="520"/>
      <c r="F79" s="520"/>
      <c r="G79" s="520"/>
      <c r="H79" s="517"/>
      <c r="I79" s="517"/>
      <c r="J79" s="517"/>
      <c r="K79" s="517"/>
      <c r="L79" s="517"/>
      <c r="M79" s="517"/>
      <c r="N79" s="517"/>
      <c r="O79" s="517"/>
      <c r="P79" s="517"/>
      <c r="Q79" s="517"/>
      <c r="R79" s="517"/>
      <c r="S79" s="521"/>
      <c r="T79" s="521"/>
      <c r="U79" s="521"/>
      <c r="V79" s="521"/>
      <c r="W79" s="521"/>
    </row>
    <row r="80" spans="1:23" ht="125.25" hidden="1" customHeight="1">
      <c r="A80" s="517"/>
      <c r="B80" s="517"/>
      <c r="C80" s="517"/>
      <c r="D80" s="519"/>
      <c r="E80" s="520"/>
      <c r="F80" s="520"/>
      <c r="G80" s="520"/>
      <c r="H80" s="517"/>
      <c r="I80" s="517"/>
      <c r="J80" s="517"/>
      <c r="K80" s="517"/>
      <c r="L80" s="517"/>
      <c r="M80" s="517"/>
      <c r="N80" s="517"/>
      <c r="O80" s="517"/>
      <c r="P80" s="517"/>
      <c r="Q80" s="517"/>
      <c r="R80" s="517"/>
      <c r="S80" s="521"/>
      <c r="T80" s="521"/>
      <c r="U80" s="521"/>
      <c r="V80" s="521"/>
      <c r="W80" s="521"/>
    </row>
    <row r="81" spans="1:23" ht="105" hidden="1" customHeight="1">
      <c r="A81" s="517"/>
      <c r="B81" s="517"/>
      <c r="C81" s="517"/>
      <c r="D81" s="519"/>
      <c r="E81" s="520"/>
      <c r="F81" s="520"/>
      <c r="G81" s="520"/>
      <c r="H81" s="517"/>
      <c r="I81" s="517"/>
      <c r="J81" s="517"/>
      <c r="K81" s="517"/>
      <c r="L81" s="530"/>
      <c r="M81" s="517"/>
      <c r="N81" s="517"/>
      <c r="O81" s="517"/>
      <c r="P81" s="517"/>
      <c r="Q81" s="517"/>
      <c r="R81" s="530"/>
      <c r="S81" s="690"/>
      <c r="T81" s="690"/>
      <c r="U81" s="690"/>
      <c r="V81" s="690"/>
      <c r="W81" s="521"/>
    </row>
    <row r="82" spans="1:23" s="525" customFormat="1" ht="20.25" hidden="1">
      <c r="A82" s="676"/>
      <c r="B82" s="667"/>
      <c r="C82" s="663"/>
      <c r="D82" s="665"/>
      <c r="E82" s="666"/>
      <c r="F82" s="666"/>
      <c r="G82" s="666"/>
      <c r="H82" s="663"/>
      <c r="I82" s="663"/>
      <c r="J82" s="663"/>
      <c r="K82" s="663"/>
      <c r="L82" s="664"/>
      <c r="M82" s="663"/>
      <c r="N82" s="663"/>
      <c r="O82" s="663"/>
      <c r="P82" s="663"/>
      <c r="Q82" s="663"/>
      <c r="R82" s="664"/>
      <c r="S82" s="664"/>
      <c r="T82" s="664"/>
      <c r="U82" s="664"/>
      <c r="V82" s="664"/>
      <c r="W82" s="664"/>
    </row>
    <row r="83" spans="1:23" s="511" customFormat="1" ht="20.25" hidden="1">
      <c r="A83" s="481"/>
      <c r="B83" s="481"/>
      <c r="C83" s="481"/>
      <c r="D83" s="514"/>
      <c r="E83" s="526"/>
      <c r="F83" s="526"/>
      <c r="G83" s="526"/>
      <c r="H83" s="481"/>
      <c r="I83" s="481"/>
      <c r="J83" s="481"/>
      <c r="K83" s="481"/>
      <c r="L83" s="481"/>
      <c r="M83" s="481"/>
      <c r="N83" s="481"/>
      <c r="O83" s="481"/>
      <c r="P83" s="481"/>
      <c r="Q83" s="481"/>
      <c r="R83" s="481"/>
      <c r="S83" s="483"/>
      <c r="T83" s="483"/>
      <c r="U83" s="483"/>
      <c r="V83" s="483"/>
      <c r="W83" s="483"/>
    </row>
    <row r="84" spans="1:23" ht="20.25" hidden="1">
      <c r="A84" s="517"/>
      <c r="B84" s="517"/>
      <c r="C84" s="517"/>
      <c r="D84" s="519"/>
      <c r="E84" s="520"/>
      <c r="F84" s="520"/>
      <c r="G84" s="520"/>
      <c r="H84" s="517"/>
      <c r="I84" s="517"/>
      <c r="J84" s="517"/>
      <c r="K84" s="517"/>
      <c r="L84" s="517"/>
      <c r="M84" s="517"/>
      <c r="N84" s="517"/>
      <c r="O84" s="517"/>
      <c r="P84" s="517"/>
      <c r="Q84" s="517"/>
      <c r="R84" s="517"/>
      <c r="S84" s="521"/>
      <c r="T84" s="521"/>
      <c r="U84" s="521"/>
      <c r="V84" s="521"/>
      <c r="W84" s="521"/>
    </row>
    <row r="85" spans="1:23" ht="20.25" hidden="1">
      <c r="A85" s="517"/>
      <c r="B85" s="517"/>
      <c r="C85" s="517"/>
      <c r="D85" s="519"/>
      <c r="E85" s="520"/>
      <c r="F85" s="520"/>
      <c r="G85" s="520"/>
      <c r="H85" s="517"/>
      <c r="I85" s="517"/>
      <c r="J85" s="517"/>
      <c r="K85" s="517"/>
      <c r="L85" s="517"/>
      <c r="M85" s="517"/>
      <c r="N85" s="517"/>
      <c r="O85" s="517"/>
      <c r="P85" s="517"/>
      <c r="Q85" s="517"/>
      <c r="R85" s="517"/>
      <c r="S85" s="521"/>
      <c r="T85" s="521"/>
      <c r="U85" s="521"/>
      <c r="V85" s="521"/>
      <c r="W85" s="521"/>
    </row>
    <row r="86" spans="1:23" ht="20.25" hidden="1">
      <c r="A86" s="517"/>
      <c r="B86" s="517"/>
      <c r="C86" s="517"/>
      <c r="D86" s="519"/>
      <c r="E86" s="520"/>
      <c r="F86" s="520"/>
      <c r="G86" s="520"/>
      <c r="H86" s="517"/>
      <c r="I86" s="517"/>
      <c r="J86" s="517"/>
      <c r="K86" s="517"/>
      <c r="L86" s="517"/>
      <c r="M86" s="517"/>
      <c r="N86" s="517"/>
      <c r="O86" s="517"/>
      <c r="P86" s="517"/>
      <c r="Q86" s="517"/>
      <c r="R86" s="517"/>
      <c r="S86" s="521"/>
      <c r="T86" s="521"/>
      <c r="U86" s="521"/>
      <c r="V86" s="521"/>
      <c r="W86" s="521"/>
    </row>
    <row r="87" spans="1:23" ht="20.25" hidden="1">
      <c r="A87" s="517"/>
      <c r="B87" s="517"/>
      <c r="C87" s="517"/>
      <c r="D87" s="519"/>
      <c r="E87" s="520"/>
      <c r="F87" s="520"/>
      <c r="G87" s="520"/>
      <c r="H87" s="517"/>
      <c r="I87" s="517"/>
      <c r="J87" s="517"/>
      <c r="K87" s="517"/>
      <c r="L87" s="517"/>
      <c r="M87" s="517"/>
      <c r="N87" s="517"/>
      <c r="O87" s="517"/>
      <c r="P87" s="517"/>
      <c r="Q87" s="517"/>
      <c r="R87" s="517"/>
      <c r="S87" s="521"/>
      <c r="T87" s="521"/>
      <c r="U87" s="521"/>
      <c r="V87" s="521"/>
      <c r="W87" s="521"/>
    </row>
    <row r="88" spans="1:23" ht="20.25" hidden="1">
      <c r="A88" s="517"/>
      <c r="B88" s="517"/>
      <c r="C88" s="517"/>
      <c r="D88" s="519"/>
      <c r="E88" s="520"/>
      <c r="F88" s="520"/>
      <c r="G88" s="520"/>
      <c r="H88" s="517"/>
      <c r="I88" s="517"/>
      <c r="J88" s="517"/>
      <c r="K88" s="517"/>
      <c r="L88" s="517"/>
      <c r="M88" s="517"/>
      <c r="N88" s="517"/>
      <c r="O88" s="517"/>
      <c r="P88" s="517"/>
      <c r="Q88" s="517"/>
      <c r="R88" s="517"/>
      <c r="S88" s="521"/>
      <c r="T88" s="521"/>
      <c r="U88" s="521"/>
      <c r="V88" s="521"/>
      <c r="W88" s="521"/>
    </row>
    <row r="89" spans="1:23" ht="20.25" hidden="1">
      <c r="A89" s="517"/>
      <c r="B89" s="517"/>
      <c r="C89" s="517"/>
      <c r="D89" s="519"/>
      <c r="E89" s="520"/>
      <c r="F89" s="520"/>
      <c r="G89" s="520"/>
      <c r="H89" s="517"/>
      <c r="I89" s="517"/>
      <c r="J89" s="522"/>
      <c r="K89" s="522"/>
      <c r="L89" s="517"/>
      <c r="M89" s="517"/>
      <c r="N89" s="517"/>
      <c r="O89" s="522"/>
      <c r="P89" s="517"/>
      <c r="Q89" s="517"/>
      <c r="R89" s="517"/>
      <c r="S89" s="517"/>
      <c r="T89" s="517"/>
      <c r="U89" s="517"/>
      <c r="V89" s="517"/>
      <c r="W89" s="517"/>
    </row>
    <row r="90" spans="1:23" ht="20.25" hidden="1">
      <c r="A90" s="517"/>
      <c r="B90" s="517"/>
      <c r="C90" s="517"/>
      <c r="D90" s="519"/>
      <c r="E90" s="520"/>
      <c r="F90" s="520"/>
      <c r="G90" s="520"/>
      <c r="H90" s="517"/>
      <c r="I90" s="517"/>
      <c r="J90" s="517"/>
      <c r="K90" s="517"/>
      <c r="L90" s="517"/>
      <c r="M90" s="517"/>
      <c r="N90" s="517"/>
      <c r="O90" s="517"/>
      <c r="P90" s="517"/>
      <c r="Q90" s="517"/>
      <c r="R90" s="517"/>
      <c r="S90" s="517"/>
      <c r="T90" s="517"/>
      <c r="U90" s="517"/>
      <c r="V90" s="517"/>
      <c r="W90" s="517"/>
    </row>
    <row r="91" spans="1:23" ht="20.25" hidden="1">
      <c r="A91" s="517"/>
      <c r="B91" s="517"/>
      <c r="C91" s="517"/>
      <c r="D91" s="519"/>
      <c r="E91" s="520"/>
      <c r="F91" s="520"/>
      <c r="G91" s="520"/>
      <c r="H91" s="517"/>
      <c r="I91" s="517"/>
      <c r="J91" s="522"/>
      <c r="K91" s="522"/>
      <c r="L91" s="518"/>
      <c r="M91" s="517"/>
      <c r="N91" s="517"/>
      <c r="O91" s="522"/>
      <c r="P91" s="517"/>
      <c r="Q91" s="517"/>
      <c r="R91" s="518"/>
      <c r="S91" s="518"/>
      <c r="T91" s="719"/>
      <c r="U91" s="719"/>
      <c r="V91" s="719"/>
      <c r="W91" s="518"/>
    </row>
    <row r="92" spans="1:23" s="525" customFormat="1" ht="20.25" hidden="1">
      <c r="A92" s="663"/>
      <c r="B92" s="667"/>
      <c r="C92" s="663"/>
      <c r="D92" s="665"/>
      <c r="E92" s="666"/>
      <c r="F92" s="666"/>
      <c r="G92" s="666"/>
      <c r="H92" s="663"/>
      <c r="I92" s="663"/>
      <c r="J92" s="663"/>
      <c r="K92" s="663"/>
      <c r="L92" s="663"/>
      <c r="M92" s="663"/>
      <c r="N92" s="667"/>
      <c r="O92" s="663"/>
      <c r="P92" s="663"/>
      <c r="Q92" s="667"/>
      <c r="R92" s="663"/>
      <c r="S92" s="663"/>
      <c r="T92" s="663"/>
      <c r="U92" s="663"/>
      <c r="V92" s="663"/>
      <c r="W92" s="518"/>
    </row>
    <row r="93" spans="1:23" s="511" customFormat="1" ht="20.25" hidden="1">
      <c r="A93" s="481"/>
      <c r="B93" s="481"/>
      <c r="C93" s="481"/>
      <c r="D93" s="514"/>
      <c r="E93" s="526"/>
      <c r="F93" s="526"/>
      <c r="G93" s="526"/>
      <c r="H93" s="481"/>
      <c r="I93" s="482"/>
      <c r="J93" s="481"/>
      <c r="K93" s="481"/>
      <c r="L93" s="481"/>
      <c r="M93" s="481"/>
      <c r="N93" s="481"/>
      <c r="O93" s="481"/>
      <c r="P93" s="481"/>
      <c r="Q93" s="481"/>
      <c r="R93" s="481"/>
      <c r="S93" s="483"/>
      <c r="T93" s="483"/>
      <c r="U93" s="483"/>
      <c r="V93" s="483"/>
      <c r="W93" s="483"/>
    </row>
    <row r="94" spans="1:23" ht="20.25" hidden="1">
      <c r="A94" s="517"/>
      <c r="B94" s="517"/>
      <c r="C94" s="517"/>
      <c r="D94" s="519"/>
      <c r="E94" s="520"/>
      <c r="F94" s="520"/>
      <c r="G94" s="520"/>
      <c r="H94" s="517"/>
      <c r="I94" s="517"/>
      <c r="J94" s="517"/>
      <c r="K94" s="517"/>
      <c r="L94" s="517"/>
      <c r="M94" s="517"/>
      <c r="N94" s="517"/>
      <c r="O94" s="517"/>
      <c r="P94" s="517"/>
      <c r="Q94" s="517"/>
      <c r="R94" s="517"/>
      <c r="S94" s="521"/>
      <c r="T94" s="521"/>
      <c r="U94" s="521"/>
      <c r="V94" s="521"/>
      <c r="W94" s="521"/>
    </row>
    <row r="95" spans="1:23" ht="20.25" hidden="1">
      <c r="A95" s="517"/>
      <c r="B95" s="517"/>
      <c r="C95" s="517"/>
      <c r="D95" s="519"/>
      <c r="E95" s="520"/>
      <c r="F95" s="520"/>
      <c r="G95" s="520"/>
      <c r="H95" s="517"/>
      <c r="I95" s="517"/>
      <c r="J95" s="517"/>
      <c r="K95" s="517"/>
      <c r="L95" s="517"/>
      <c r="M95" s="517"/>
      <c r="N95" s="517"/>
      <c r="O95" s="517"/>
      <c r="P95" s="517"/>
      <c r="Q95" s="517"/>
      <c r="R95" s="517"/>
      <c r="S95" s="521"/>
      <c r="T95" s="521"/>
      <c r="U95" s="521"/>
      <c r="V95" s="521"/>
      <c r="W95" s="521"/>
    </row>
    <row r="96" spans="1:23" ht="20.25" hidden="1">
      <c r="A96" s="517"/>
      <c r="B96" s="517"/>
      <c r="C96" s="517"/>
      <c r="D96" s="519"/>
      <c r="E96" s="520"/>
      <c r="F96" s="520"/>
      <c r="G96" s="520"/>
      <c r="H96" s="517"/>
      <c r="I96" s="517"/>
      <c r="J96" s="517"/>
      <c r="K96" s="517"/>
      <c r="L96" s="517"/>
      <c r="M96" s="517"/>
      <c r="N96" s="517"/>
      <c r="O96" s="517"/>
      <c r="P96" s="517"/>
      <c r="Q96" s="517"/>
      <c r="R96" s="517"/>
      <c r="S96" s="521"/>
      <c r="T96" s="521"/>
      <c r="U96" s="521"/>
      <c r="V96" s="521"/>
      <c r="W96" s="521"/>
    </row>
    <row r="97" spans="1:23" ht="20.25" hidden="1">
      <c r="A97" s="517"/>
      <c r="B97" s="517"/>
      <c r="C97" s="517"/>
      <c r="D97" s="519"/>
      <c r="E97" s="520"/>
      <c r="F97" s="520"/>
      <c r="G97" s="520"/>
      <c r="H97" s="517"/>
      <c r="I97" s="517"/>
      <c r="J97" s="517"/>
      <c r="K97" s="517"/>
      <c r="L97" s="517"/>
      <c r="M97" s="517"/>
      <c r="N97" s="517"/>
      <c r="O97" s="517"/>
      <c r="P97" s="517"/>
      <c r="Q97" s="517"/>
      <c r="R97" s="517"/>
      <c r="S97" s="521"/>
      <c r="T97" s="521"/>
      <c r="U97" s="521"/>
      <c r="V97" s="521"/>
      <c r="W97" s="521"/>
    </row>
    <row r="98" spans="1:23" ht="20.25" hidden="1">
      <c r="A98" s="517"/>
      <c r="B98" s="517"/>
      <c r="C98" s="517"/>
      <c r="D98" s="519"/>
      <c r="E98" s="520"/>
      <c r="F98" s="520"/>
      <c r="G98" s="520"/>
      <c r="H98" s="517"/>
      <c r="I98" s="517"/>
      <c r="J98" s="517"/>
      <c r="K98" s="517"/>
      <c r="L98" s="517"/>
      <c r="M98" s="517"/>
      <c r="N98" s="517"/>
      <c r="O98" s="517"/>
      <c r="P98" s="517"/>
      <c r="Q98" s="517"/>
      <c r="R98" s="517"/>
      <c r="S98" s="521"/>
      <c r="T98" s="521"/>
      <c r="U98" s="521"/>
      <c r="V98" s="521"/>
      <c r="W98" s="521"/>
    </row>
    <row r="99" spans="1:23" ht="20.25" hidden="1">
      <c r="A99" s="517"/>
      <c r="B99" s="517"/>
      <c r="C99" s="517"/>
      <c r="D99" s="519"/>
      <c r="E99" s="520"/>
      <c r="F99" s="520"/>
      <c r="G99" s="520"/>
      <c r="H99" s="517"/>
      <c r="I99" s="517"/>
      <c r="J99" s="517"/>
      <c r="K99" s="517"/>
      <c r="L99" s="517"/>
      <c r="M99" s="517"/>
      <c r="N99" s="517"/>
      <c r="O99" s="517"/>
      <c r="P99" s="517"/>
      <c r="Q99" s="517"/>
      <c r="R99" s="517"/>
      <c r="S99" s="517"/>
      <c r="T99" s="517"/>
      <c r="U99" s="517"/>
      <c r="V99" s="517"/>
      <c r="W99" s="517"/>
    </row>
    <row r="100" spans="1:23" s="511" customFormat="1" ht="20.25" hidden="1">
      <c r="A100" s="481"/>
      <c r="B100" s="481"/>
      <c r="C100" s="481"/>
      <c r="D100" s="514"/>
      <c r="E100" s="526"/>
      <c r="F100" s="526"/>
      <c r="G100" s="526"/>
      <c r="H100" s="481"/>
      <c r="I100" s="481"/>
      <c r="J100" s="481"/>
      <c r="K100" s="481"/>
      <c r="L100" s="481"/>
      <c r="M100" s="481"/>
      <c r="N100" s="481"/>
      <c r="O100" s="481"/>
      <c r="P100" s="481"/>
      <c r="Q100" s="481"/>
      <c r="R100" s="481"/>
      <c r="S100" s="483"/>
      <c r="T100" s="483"/>
      <c r="U100" s="483"/>
      <c r="V100" s="483"/>
      <c r="W100" s="483"/>
    </row>
    <row r="101" spans="1:23" ht="20.25" hidden="1">
      <c r="A101" s="517"/>
      <c r="B101" s="517"/>
      <c r="C101" s="517"/>
      <c r="D101" s="519"/>
      <c r="E101" s="520"/>
      <c r="F101" s="520"/>
      <c r="G101" s="520"/>
      <c r="H101" s="517"/>
      <c r="I101" s="517"/>
      <c r="J101" s="517"/>
      <c r="K101" s="517"/>
      <c r="L101" s="517"/>
      <c r="M101" s="517"/>
      <c r="N101" s="517"/>
      <c r="O101" s="517"/>
      <c r="P101" s="517"/>
      <c r="Q101" s="517"/>
      <c r="R101" s="517"/>
      <c r="S101" s="521"/>
      <c r="T101" s="521"/>
      <c r="U101" s="521"/>
      <c r="V101" s="521"/>
      <c r="W101" s="521"/>
    </row>
    <row r="102" spans="1:23" ht="20.25" hidden="1">
      <c r="A102" s="517"/>
      <c r="B102" s="517"/>
      <c r="C102" s="517"/>
      <c r="D102" s="519"/>
      <c r="E102" s="520"/>
      <c r="F102" s="520"/>
      <c r="G102" s="520"/>
      <c r="H102" s="517"/>
      <c r="I102" s="517"/>
      <c r="J102" s="517"/>
      <c r="K102" s="517"/>
      <c r="L102" s="517"/>
      <c r="M102" s="517"/>
      <c r="N102" s="517"/>
      <c r="O102" s="517"/>
      <c r="P102" s="517"/>
      <c r="Q102" s="517"/>
      <c r="R102" s="517"/>
      <c r="S102" s="521"/>
      <c r="T102" s="720"/>
      <c r="U102" s="741"/>
      <c r="V102" s="741"/>
      <c r="W102" s="521"/>
    </row>
    <row r="103" spans="1:23" ht="20.25" hidden="1">
      <c r="A103" s="517"/>
      <c r="B103" s="517"/>
      <c r="C103" s="517"/>
      <c r="D103" s="519"/>
      <c r="E103" s="520"/>
      <c r="F103" s="520"/>
      <c r="G103" s="520"/>
      <c r="H103" s="517"/>
      <c r="I103" s="517"/>
      <c r="J103" s="517"/>
      <c r="K103" s="517"/>
      <c r="L103" s="517"/>
      <c r="M103" s="517"/>
      <c r="N103" s="517"/>
      <c r="O103" s="517"/>
      <c r="P103" s="517"/>
      <c r="Q103" s="517"/>
      <c r="R103" s="517"/>
      <c r="S103" s="517"/>
      <c r="T103" s="517"/>
      <c r="U103" s="517"/>
      <c r="V103" s="517"/>
      <c r="W103" s="517"/>
    </row>
    <row r="104" spans="1:23" ht="20.25" hidden="1">
      <c r="A104" s="517"/>
      <c r="B104" s="517"/>
      <c r="C104" s="517"/>
      <c r="D104" s="519"/>
      <c r="E104" s="520"/>
      <c r="F104" s="520"/>
      <c r="G104" s="520"/>
      <c r="H104" s="517"/>
      <c r="I104" s="517"/>
      <c r="J104" s="517"/>
      <c r="K104" s="517"/>
      <c r="L104" s="517"/>
      <c r="M104" s="517"/>
      <c r="N104" s="517"/>
      <c r="O104" s="517"/>
      <c r="P104" s="517"/>
      <c r="Q104" s="517"/>
      <c r="R104" s="517"/>
      <c r="S104" s="521"/>
      <c r="T104" s="521"/>
      <c r="U104" s="521"/>
      <c r="V104" s="521"/>
      <c r="W104" s="521"/>
    </row>
    <row r="105" spans="1:23" s="541" customFormat="1" ht="20.25" hidden="1">
      <c r="A105" s="539"/>
      <c r="B105" s="539"/>
      <c r="C105" s="539"/>
      <c r="D105" s="540"/>
      <c r="E105" s="520"/>
      <c r="F105" s="520"/>
      <c r="G105" s="520"/>
      <c r="H105" s="539"/>
      <c r="I105" s="539"/>
      <c r="J105" s="539"/>
      <c r="K105" s="539"/>
      <c r="L105" s="539"/>
      <c r="M105" s="539"/>
      <c r="N105" s="539"/>
      <c r="O105" s="539"/>
      <c r="P105" s="539"/>
      <c r="Q105" s="539"/>
      <c r="R105" s="539"/>
      <c r="S105" s="542"/>
      <c r="T105" s="542"/>
      <c r="U105" s="542"/>
      <c r="V105" s="542"/>
      <c r="W105" s="542"/>
    </row>
    <row r="106" spans="1:23" s="511" customFormat="1" ht="20.25" hidden="1">
      <c r="A106" s="503"/>
      <c r="B106" s="503"/>
      <c r="C106" s="504"/>
      <c r="D106" s="505"/>
      <c r="E106" s="506"/>
      <c r="F106" s="506"/>
      <c r="G106" s="506"/>
      <c r="H106" s="503"/>
      <c r="I106" s="507"/>
      <c r="J106" s="507"/>
      <c r="K106" s="507"/>
      <c r="L106" s="503"/>
      <c r="M106" s="507"/>
      <c r="N106" s="509"/>
      <c r="O106" s="507"/>
      <c r="P106" s="507"/>
      <c r="Q106" s="509"/>
      <c r="R106" s="503"/>
      <c r="S106" s="503"/>
      <c r="T106" s="503"/>
      <c r="U106" s="503"/>
      <c r="V106" s="503"/>
      <c r="W106" s="503"/>
    </row>
    <row r="107" spans="1:23" s="511" customFormat="1" ht="20.25" hidden="1">
      <c r="A107" s="481"/>
      <c r="B107" s="481"/>
      <c r="C107" s="481"/>
      <c r="D107" s="514"/>
      <c r="E107" s="526"/>
      <c r="F107" s="526"/>
      <c r="G107" s="526"/>
      <c r="H107" s="481"/>
      <c r="I107" s="528"/>
      <c r="J107" s="528"/>
      <c r="K107" s="528"/>
      <c r="L107" s="481"/>
      <c r="M107" s="528"/>
      <c r="N107" s="528"/>
      <c r="O107" s="528"/>
      <c r="P107" s="528"/>
      <c r="Q107" s="528"/>
      <c r="R107" s="481"/>
      <c r="S107" s="483"/>
      <c r="T107" s="483"/>
      <c r="U107" s="483"/>
      <c r="V107" s="483"/>
      <c r="W107" s="512"/>
    </row>
    <row r="108" spans="1:23" s="511" customFormat="1" ht="20.25" hidden="1">
      <c r="A108" s="481"/>
      <c r="B108" s="481"/>
      <c r="C108" s="481"/>
      <c r="D108" s="514"/>
      <c r="E108" s="526"/>
      <c r="F108" s="526"/>
      <c r="G108" s="526"/>
      <c r="H108" s="481"/>
      <c r="I108" s="481"/>
      <c r="J108" s="481"/>
      <c r="K108" s="481"/>
      <c r="L108" s="481"/>
      <c r="M108" s="481"/>
      <c r="N108" s="481"/>
      <c r="O108" s="481"/>
      <c r="P108" s="481"/>
      <c r="Q108" s="481"/>
      <c r="R108" s="481"/>
      <c r="S108" s="483"/>
      <c r="T108" s="483"/>
      <c r="U108" s="483"/>
      <c r="V108" s="483"/>
      <c r="W108" s="483"/>
    </row>
    <row r="109" spans="1:23" ht="123" hidden="1" customHeight="1">
      <c r="A109" s="517"/>
      <c r="B109" s="517"/>
      <c r="C109" s="517"/>
      <c r="D109" s="519"/>
      <c r="E109" s="520"/>
      <c r="F109" s="520"/>
      <c r="G109" s="520"/>
      <c r="H109" s="517"/>
      <c r="I109" s="517"/>
      <c r="J109" s="517"/>
      <c r="K109" s="517"/>
      <c r="L109" s="517"/>
      <c r="M109" s="517"/>
      <c r="N109" s="517"/>
      <c r="O109" s="517"/>
      <c r="P109" s="517"/>
      <c r="Q109" s="517"/>
      <c r="R109" s="517"/>
      <c r="S109" s="521"/>
      <c r="T109" s="521"/>
      <c r="U109" s="521"/>
      <c r="V109" s="521"/>
      <c r="W109" s="521"/>
    </row>
    <row r="110" spans="1:23" ht="20.25" hidden="1">
      <c r="A110" s="517"/>
      <c r="B110" s="517"/>
      <c r="C110" s="517"/>
      <c r="D110" s="519"/>
      <c r="E110" s="520"/>
      <c r="F110" s="520"/>
      <c r="G110" s="520"/>
      <c r="H110" s="517"/>
      <c r="I110" s="517"/>
      <c r="J110" s="517"/>
      <c r="K110" s="517"/>
      <c r="L110" s="517"/>
      <c r="M110" s="517"/>
      <c r="N110" s="517"/>
      <c r="O110" s="517"/>
      <c r="P110" s="517"/>
      <c r="Q110" s="517"/>
      <c r="R110" s="517"/>
      <c r="S110" s="521"/>
      <c r="T110" s="706"/>
      <c r="U110" s="738"/>
      <c r="V110" s="738"/>
      <c r="W110" s="521"/>
    </row>
    <row r="111" spans="1:23" ht="20.25" hidden="1">
      <c r="A111" s="517"/>
      <c r="B111" s="517"/>
      <c r="C111" s="517"/>
      <c r="D111" s="519"/>
      <c r="E111" s="520"/>
      <c r="F111" s="520"/>
      <c r="G111" s="520"/>
      <c r="H111" s="517"/>
      <c r="I111" s="517"/>
      <c r="J111" s="517"/>
      <c r="K111" s="517"/>
      <c r="L111" s="539"/>
      <c r="M111" s="517"/>
      <c r="N111" s="517"/>
      <c r="O111" s="517"/>
      <c r="P111" s="517"/>
      <c r="Q111" s="517"/>
      <c r="R111" s="539"/>
      <c r="S111" s="542"/>
      <c r="T111" s="542"/>
      <c r="U111" s="542"/>
      <c r="V111" s="542"/>
      <c r="W111" s="521"/>
    </row>
    <row r="112" spans="1:23" ht="20.25" hidden="1">
      <c r="A112" s="517"/>
      <c r="B112" s="517"/>
      <c r="C112" s="517"/>
      <c r="D112" s="519"/>
      <c r="E112" s="520"/>
      <c r="F112" s="520"/>
      <c r="G112" s="520"/>
      <c r="H112" s="517"/>
      <c r="I112" s="517"/>
      <c r="J112" s="517"/>
      <c r="K112" s="517"/>
      <c r="L112" s="539"/>
      <c r="M112" s="517"/>
      <c r="N112" s="517"/>
      <c r="O112" s="517"/>
      <c r="P112" s="517"/>
      <c r="Q112" s="517"/>
      <c r="R112" s="539"/>
      <c r="S112" s="542"/>
      <c r="T112" s="542"/>
      <c r="U112" s="542"/>
      <c r="V112" s="542"/>
      <c r="W112" s="521"/>
    </row>
    <row r="113" spans="1:23" ht="20.25" hidden="1">
      <c r="A113" s="517"/>
      <c r="B113" s="517"/>
      <c r="C113" s="517"/>
      <c r="D113" s="519"/>
      <c r="E113" s="520"/>
      <c r="F113" s="520"/>
      <c r="G113" s="520"/>
      <c r="H113" s="517"/>
      <c r="I113" s="517"/>
      <c r="J113" s="517"/>
      <c r="K113" s="517"/>
      <c r="L113" s="521"/>
      <c r="M113" s="517"/>
      <c r="N113" s="517"/>
      <c r="O113" s="517"/>
      <c r="P113" s="517"/>
      <c r="Q113" s="517"/>
      <c r="R113" s="521"/>
      <c r="S113" s="521"/>
      <c r="T113" s="521"/>
      <c r="U113" s="521"/>
      <c r="V113" s="521"/>
      <c r="W113" s="521"/>
    </row>
    <row r="114" spans="1:23" ht="20.25" hidden="1">
      <c r="A114" s="517"/>
      <c r="B114" s="517"/>
      <c r="C114" s="517"/>
      <c r="D114" s="519"/>
      <c r="E114" s="520"/>
      <c r="F114" s="520"/>
      <c r="G114" s="520"/>
      <c r="H114" s="517"/>
      <c r="I114" s="517"/>
      <c r="J114" s="517"/>
      <c r="K114" s="517"/>
      <c r="L114" s="521"/>
      <c r="M114" s="517"/>
      <c r="N114" s="517"/>
      <c r="O114" s="517"/>
      <c r="P114" s="517"/>
      <c r="Q114" s="517"/>
      <c r="R114" s="521"/>
      <c r="S114" s="521"/>
      <c r="T114" s="521"/>
      <c r="U114" s="521"/>
      <c r="V114" s="521"/>
      <c r="W114" s="521"/>
    </row>
    <row r="115" spans="1:23" ht="20.25" hidden="1">
      <c r="A115" s="517"/>
      <c r="B115" s="905"/>
      <c r="C115" s="517"/>
      <c r="D115" s="519"/>
      <c r="E115" s="520"/>
      <c r="F115" s="520"/>
      <c r="G115" s="520"/>
      <c r="H115" s="517"/>
      <c r="I115" s="517"/>
      <c r="J115" s="517"/>
      <c r="K115" s="517"/>
      <c r="L115" s="521"/>
      <c r="M115" s="517"/>
      <c r="N115" s="517"/>
      <c r="O115" s="517"/>
      <c r="P115" s="517"/>
      <c r="Q115" s="517"/>
      <c r="R115" s="521"/>
      <c r="S115" s="521"/>
      <c r="T115" s="521"/>
      <c r="U115" s="521"/>
      <c r="V115" s="521"/>
      <c r="W115" s="521"/>
    </row>
    <row r="116" spans="1:23" ht="20.25" hidden="1">
      <c r="A116" s="517"/>
      <c r="B116" s="905"/>
      <c r="C116" s="517"/>
      <c r="D116" s="519"/>
      <c r="E116" s="520"/>
      <c r="F116" s="520"/>
      <c r="G116" s="520"/>
      <c r="H116" s="517"/>
      <c r="I116" s="517"/>
      <c r="J116" s="517"/>
      <c r="K116" s="517"/>
      <c r="L116" s="521"/>
      <c r="M116" s="517"/>
      <c r="N116" s="517"/>
      <c r="O116" s="517"/>
      <c r="P116" s="517"/>
      <c r="Q116" s="517"/>
      <c r="R116" s="521"/>
      <c r="S116" s="521"/>
      <c r="T116" s="521"/>
      <c r="U116" s="521"/>
      <c r="V116" s="521"/>
      <c r="W116" s="521"/>
    </row>
    <row r="117" spans="1:23" ht="20.25" hidden="1">
      <c r="A117" s="517"/>
      <c r="B117" s="905"/>
      <c r="C117" s="517"/>
      <c r="D117" s="519"/>
      <c r="E117" s="520"/>
      <c r="F117" s="520"/>
      <c r="G117" s="520"/>
      <c r="H117" s="517"/>
      <c r="I117" s="517"/>
      <c r="J117" s="517"/>
      <c r="K117" s="517"/>
      <c r="L117" s="521"/>
      <c r="M117" s="517"/>
      <c r="N117" s="517"/>
      <c r="O117" s="517"/>
      <c r="P117" s="517"/>
      <c r="Q117" s="517"/>
      <c r="R117" s="521"/>
      <c r="S117" s="521"/>
      <c r="T117" s="521"/>
      <c r="U117" s="521"/>
      <c r="V117" s="521"/>
      <c r="W117" s="521"/>
    </row>
    <row r="118" spans="1:23" ht="20.25" hidden="1">
      <c r="A118" s="517"/>
      <c r="B118" s="905"/>
      <c r="C118" s="517"/>
      <c r="D118" s="519"/>
      <c r="E118" s="520"/>
      <c r="F118" s="520"/>
      <c r="G118" s="520"/>
      <c r="H118" s="517"/>
      <c r="I118" s="517"/>
      <c r="J118" s="517"/>
      <c r="K118" s="517"/>
      <c r="L118" s="521"/>
      <c r="M118" s="517"/>
      <c r="N118" s="517"/>
      <c r="O118" s="517"/>
      <c r="P118" s="517"/>
      <c r="Q118" s="517"/>
      <c r="R118" s="521"/>
      <c r="S118" s="521"/>
      <c r="T118" s="521"/>
      <c r="U118" s="521"/>
      <c r="V118" s="521"/>
      <c r="W118" s="521"/>
    </row>
    <row r="119" spans="1:23" ht="20.25" hidden="1">
      <c r="A119" s="517"/>
      <c r="B119" s="905"/>
      <c r="C119" s="517"/>
      <c r="D119" s="519"/>
      <c r="E119" s="520"/>
      <c r="F119" s="520"/>
      <c r="G119" s="520"/>
      <c r="H119" s="517"/>
      <c r="I119" s="517"/>
      <c r="J119" s="517"/>
      <c r="K119" s="517"/>
      <c r="L119" s="521"/>
      <c r="M119" s="517"/>
      <c r="N119" s="517"/>
      <c r="O119" s="517"/>
      <c r="P119" s="517"/>
      <c r="Q119" s="517"/>
      <c r="R119" s="521"/>
      <c r="S119" s="521"/>
      <c r="T119" s="521"/>
      <c r="U119" s="521"/>
      <c r="V119" s="521"/>
      <c r="W119" s="521"/>
    </row>
    <row r="120" spans="1:23" ht="20.25" hidden="1">
      <c r="A120" s="517"/>
      <c r="B120" s="905"/>
      <c r="C120" s="517"/>
      <c r="D120" s="519"/>
      <c r="E120" s="520"/>
      <c r="F120" s="520"/>
      <c r="G120" s="520"/>
      <c r="H120" s="517"/>
      <c r="I120" s="517"/>
      <c r="J120" s="517"/>
      <c r="K120" s="517"/>
      <c r="L120" s="521"/>
      <c r="M120" s="517"/>
      <c r="N120" s="517"/>
      <c r="O120" s="517"/>
      <c r="P120" s="517"/>
      <c r="Q120" s="517"/>
      <c r="R120" s="521"/>
      <c r="S120" s="521"/>
      <c r="T120" s="521"/>
      <c r="U120" s="521"/>
      <c r="V120" s="521"/>
      <c r="W120" s="521"/>
    </row>
    <row r="121" spans="1:23" ht="20.25" hidden="1">
      <c r="A121" s="517"/>
      <c r="B121" s="905"/>
      <c r="C121" s="517"/>
      <c r="D121" s="519"/>
      <c r="E121" s="520"/>
      <c r="F121" s="520"/>
      <c r="G121" s="520"/>
      <c r="H121" s="517"/>
      <c r="I121" s="517"/>
      <c r="J121" s="517"/>
      <c r="K121" s="517"/>
      <c r="L121" s="521"/>
      <c r="M121" s="517"/>
      <c r="N121" s="517"/>
      <c r="O121" s="517"/>
      <c r="P121" s="517"/>
      <c r="Q121" s="517"/>
      <c r="R121" s="521"/>
      <c r="S121" s="521"/>
      <c r="T121" s="521"/>
      <c r="U121" s="521"/>
      <c r="V121" s="521"/>
      <c r="W121" s="521"/>
    </row>
    <row r="122" spans="1:23" ht="20.25" hidden="1">
      <c r="A122" s="517"/>
      <c r="B122" s="905"/>
      <c r="C122" s="517"/>
      <c r="D122" s="519"/>
      <c r="E122" s="520"/>
      <c r="F122" s="520"/>
      <c r="G122" s="520"/>
      <c r="H122" s="517"/>
      <c r="I122" s="517"/>
      <c r="J122" s="517"/>
      <c r="K122" s="517"/>
      <c r="L122" s="521"/>
      <c r="M122" s="517"/>
      <c r="N122" s="517"/>
      <c r="O122" s="517"/>
      <c r="P122" s="517"/>
      <c r="Q122" s="517"/>
      <c r="R122" s="521"/>
      <c r="S122" s="521"/>
      <c r="T122" s="521"/>
      <c r="U122" s="521"/>
      <c r="V122" s="521"/>
      <c r="W122" s="521"/>
    </row>
    <row r="123" spans="1:23" ht="20.25" hidden="1">
      <c r="A123" s="517"/>
      <c r="B123" s="517"/>
      <c r="C123" s="517"/>
      <c r="D123" s="519"/>
      <c r="E123" s="520"/>
      <c r="F123" s="520"/>
      <c r="G123" s="520"/>
      <c r="H123" s="517"/>
      <c r="I123" s="517"/>
      <c r="J123" s="517"/>
      <c r="K123" s="517"/>
      <c r="L123" s="521"/>
      <c r="M123" s="517"/>
      <c r="N123" s="517"/>
      <c r="O123" s="517"/>
      <c r="P123" s="517"/>
      <c r="Q123" s="517"/>
      <c r="R123" s="521"/>
      <c r="S123" s="521"/>
      <c r="T123" s="521"/>
      <c r="U123" s="521"/>
      <c r="V123" s="521"/>
      <c r="W123" s="521"/>
    </row>
    <row r="124" spans="1:23" ht="20.25" hidden="1">
      <c r="A124" s="517"/>
      <c r="B124" s="517"/>
      <c r="C124" s="517"/>
      <c r="D124" s="519"/>
      <c r="E124" s="520"/>
      <c r="F124" s="520"/>
      <c r="G124" s="520"/>
      <c r="H124" s="517"/>
      <c r="I124" s="517"/>
      <c r="J124" s="517"/>
      <c r="K124" s="517"/>
      <c r="L124" s="521"/>
      <c r="M124" s="517"/>
      <c r="N124" s="517"/>
      <c r="O124" s="517"/>
      <c r="P124" s="517"/>
      <c r="Q124" s="517"/>
      <c r="R124" s="521"/>
      <c r="S124" s="521"/>
      <c r="T124" s="720"/>
      <c r="U124" s="741"/>
      <c r="V124" s="741"/>
      <c r="W124" s="521"/>
    </row>
    <row r="125" spans="1:23" ht="20.25" hidden="1">
      <c r="A125" s="517"/>
      <c r="B125" s="517"/>
      <c r="C125" s="517"/>
      <c r="D125" s="519"/>
      <c r="E125" s="520"/>
      <c r="F125" s="520"/>
      <c r="G125" s="520"/>
      <c r="H125" s="517"/>
      <c r="I125" s="517"/>
      <c r="J125" s="517"/>
      <c r="K125" s="517"/>
      <c r="L125" s="517"/>
      <c r="M125" s="517"/>
      <c r="N125" s="517"/>
      <c r="O125" s="517"/>
      <c r="P125" s="517"/>
      <c r="Q125" s="517"/>
      <c r="R125" s="517"/>
      <c r="S125" s="521"/>
      <c r="T125" s="521"/>
      <c r="U125" s="521"/>
      <c r="V125" s="521"/>
      <c r="W125" s="521"/>
    </row>
    <row r="126" spans="1:23" ht="20.25" hidden="1">
      <c r="A126" s="517"/>
      <c r="B126" s="517"/>
      <c r="C126" s="517"/>
      <c r="D126" s="519"/>
      <c r="E126" s="520"/>
      <c r="F126" s="520"/>
      <c r="G126" s="520"/>
      <c r="H126" s="517"/>
      <c r="I126" s="517"/>
      <c r="J126" s="517"/>
      <c r="K126" s="517"/>
      <c r="L126" s="517"/>
      <c r="M126" s="517"/>
      <c r="N126" s="517"/>
      <c r="O126" s="517"/>
      <c r="P126" s="517"/>
      <c r="Q126" s="517"/>
      <c r="R126" s="517"/>
      <c r="S126" s="521"/>
      <c r="T126" s="521"/>
      <c r="U126" s="521"/>
      <c r="V126" s="521"/>
      <c r="W126" s="521"/>
    </row>
    <row r="127" spans="1:23" ht="20.25" hidden="1">
      <c r="A127" s="517"/>
      <c r="B127" s="905"/>
      <c r="C127" s="517"/>
      <c r="D127" s="519"/>
      <c r="E127" s="520"/>
      <c r="F127" s="520"/>
      <c r="G127" s="520"/>
      <c r="H127" s="517"/>
      <c r="I127" s="517"/>
      <c r="J127" s="517"/>
      <c r="K127" s="517"/>
      <c r="L127" s="521"/>
      <c r="M127" s="517"/>
      <c r="N127" s="517"/>
      <c r="O127" s="517"/>
      <c r="P127" s="517"/>
      <c r="Q127" s="517"/>
      <c r="R127" s="521"/>
      <c r="S127" s="521"/>
      <c r="T127" s="521"/>
      <c r="U127" s="521"/>
      <c r="V127" s="521"/>
      <c r="W127" s="521"/>
    </row>
    <row r="128" spans="1:23" ht="20.25" hidden="1">
      <c r="A128" s="517"/>
      <c r="B128" s="905"/>
      <c r="C128" s="517"/>
      <c r="D128" s="519"/>
      <c r="E128" s="520"/>
      <c r="F128" s="520"/>
      <c r="G128" s="520"/>
      <c r="H128" s="517"/>
      <c r="I128" s="517"/>
      <c r="J128" s="517"/>
      <c r="K128" s="517"/>
      <c r="L128" s="521"/>
      <c r="M128" s="517"/>
      <c r="N128" s="517"/>
      <c r="O128" s="517"/>
      <c r="P128" s="517"/>
      <c r="Q128" s="517"/>
      <c r="R128" s="521"/>
      <c r="S128" s="521"/>
      <c r="T128" s="521"/>
      <c r="U128" s="521"/>
      <c r="V128" s="521"/>
      <c r="W128" s="521"/>
    </row>
    <row r="129" spans="1:23" ht="20.25" hidden="1">
      <c r="A129" s="517"/>
      <c r="B129" s="905"/>
      <c r="C129" s="517"/>
      <c r="D129" s="519"/>
      <c r="E129" s="520"/>
      <c r="F129" s="520"/>
      <c r="G129" s="520"/>
      <c r="H129" s="517"/>
      <c r="I129" s="517"/>
      <c r="J129" s="517"/>
      <c r="K129" s="517"/>
      <c r="L129" s="521"/>
      <c r="M129" s="517"/>
      <c r="N129" s="517"/>
      <c r="O129" s="517"/>
      <c r="P129" s="517"/>
      <c r="Q129" s="517"/>
      <c r="R129" s="521"/>
      <c r="S129" s="521"/>
      <c r="T129" s="521"/>
      <c r="U129" s="521"/>
      <c r="V129" s="521"/>
      <c r="W129" s="521"/>
    </row>
    <row r="130" spans="1:23" s="511" customFormat="1" ht="20.25" hidden="1">
      <c r="A130" s="481"/>
      <c r="B130" s="481"/>
      <c r="C130" s="481"/>
      <c r="D130" s="514"/>
      <c r="E130" s="526"/>
      <c r="F130" s="526"/>
      <c r="G130" s="526"/>
      <c r="H130" s="481"/>
      <c r="I130" s="481"/>
      <c r="J130" s="481"/>
      <c r="K130" s="481"/>
      <c r="L130" s="546"/>
      <c r="M130" s="481"/>
      <c r="N130" s="481"/>
      <c r="O130" s="481"/>
      <c r="P130" s="481"/>
      <c r="Q130" s="481"/>
      <c r="R130" s="546"/>
      <c r="S130" s="691"/>
      <c r="T130" s="691"/>
      <c r="U130" s="691"/>
      <c r="V130" s="691"/>
      <c r="W130" s="483"/>
    </row>
    <row r="131" spans="1:23" ht="20.25" hidden="1">
      <c r="A131" s="517"/>
      <c r="B131" s="517"/>
      <c r="C131" s="517"/>
      <c r="D131" s="519"/>
      <c r="E131" s="520"/>
      <c r="F131" s="520"/>
      <c r="G131" s="520"/>
      <c r="H131" s="517"/>
      <c r="I131" s="517"/>
      <c r="J131" s="517"/>
      <c r="K131" s="517"/>
      <c r="L131" s="539"/>
      <c r="M131" s="517"/>
      <c r="N131" s="517"/>
      <c r="O131" s="517"/>
      <c r="P131" s="517"/>
      <c r="Q131" s="517"/>
      <c r="R131" s="539"/>
      <c r="S131" s="542"/>
      <c r="T131" s="542"/>
      <c r="U131" s="542"/>
      <c r="V131" s="542"/>
      <c r="W131" s="521"/>
    </row>
    <row r="132" spans="1:23" ht="20.25" hidden="1">
      <c r="A132" s="518"/>
      <c r="B132" s="517"/>
      <c r="C132" s="517"/>
      <c r="D132" s="519"/>
      <c r="E132" s="520"/>
      <c r="F132" s="520"/>
      <c r="G132" s="520"/>
      <c r="H132" s="517"/>
      <c r="I132" s="517"/>
      <c r="J132" s="517"/>
      <c r="K132" s="517"/>
      <c r="L132" s="539"/>
      <c r="M132" s="517"/>
      <c r="N132" s="517"/>
      <c r="O132" s="517"/>
      <c r="P132" s="517"/>
      <c r="Q132" s="517"/>
      <c r="R132" s="539"/>
      <c r="S132" s="542"/>
      <c r="T132" s="542"/>
      <c r="U132" s="542"/>
      <c r="V132" s="542"/>
      <c r="W132" s="521"/>
    </row>
    <row r="133" spans="1:23" ht="20.25" hidden="1">
      <c r="A133" s="517"/>
      <c r="B133" s="517"/>
      <c r="C133" s="517"/>
      <c r="D133" s="519"/>
      <c r="E133" s="520"/>
      <c r="F133" s="520"/>
      <c r="G133" s="520"/>
      <c r="H133" s="517"/>
      <c r="I133" s="517"/>
      <c r="J133" s="522"/>
      <c r="K133" s="522"/>
      <c r="L133" s="547"/>
      <c r="M133" s="517"/>
      <c r="N133" s="517"/>
      <c r="O133" s="522"/>
      <c r="P133" s="517"/>
      <c r="Q133" s="517"/>
      <c r="R133" s="547"/>
      <c r="S133" s="547"/>
      <c r="T133" s="547"/>
      <c r="U133" s="547"/>
      <c r="V133" s="547"/>
      <c r="W133" s="518"/>
    </row>
    <row r="134" spans="1:23" ht="20.25" hidden="1">
      <c r="A134" s="517"/>
      <c r="B134" s="517"/>
      <c r="C134" s="517"/>
      <c r="D134" s="519"/>
      <c r="E134" s="520"/>
      <c r="F134" s="520"/>
      <c r="G134" s="520"/>
      <c r="H134" s="517"/>
      <c r="I134" s="517"/>
      <c r="J134" s="522"/>
      <c r="K134" s="522"/>
      <c r="L134" s="539"/>
      <c r="M134" s="517"/>
      <c r="N134" s="517"/>
      <c r="O134" s="522"/>
      <c r="P134" s="517"/>
      <c r="Q134" s="517"/>
      <c r="R134" s="539"/>
      <c r="S134" s="542"/>
      <c r="T134" s="542"/>
      <c r="U134" s="542"/>
      <c r="V134" s="542"/>
      <c r="W134" s="521"/>
    </row>
    <row r="135" spans="1:23" ht="20.25" hidden="1">
      <c r="A135" s="517"/>
      <c r="B135" s="517"/>
      <c r="C135" s="517"/>
      <c r="D135" s="519"/>
      <c r="E135" s="520"/>
      <c r="F135" s="520"/>
      <c r="G135" s="520"/>
      <c r="H135" s="517"/>
      <c r="I135" s="517"/>
      <c r="J135" s="517"/>
      <c r="K135" s="517"/>
      <c r="L135" s="539"/>
      <c r="M135" s="517"/>
      <c r="N135" s="517"/>
      <c r="O135" s="517"/>
      <c r="P135" s="517"/>
      <c r="Q135" s="517"/>
      <c r="R135" s="539"/>
      <c r="S135" s="542"/>
      <c r="T135" s="542"/>
      <c r="U135" s="542"/>
      <c r="V135" s="542"/>
      <c r="W135" s="521"/>
    </row>
    <row r="136" spans="1:23" ht="20.25" hidden="1">
      <c r="A136" s="518"/>
      <c r="B136" s="517"/>
      <c r="C136" s="517"/>
      <c r="D136" s="519"/>
      <c r="E136" s="520"/>
      <c r="F136" s="520"/>
      <c r="G136" s="520"/>
      <c r="H136" s="517"/>
      <c r="I136" s="517"/>
      <c r="J136" s="517"/>
      <c r="K136" s="517"/>
      <c r="L136" s="539"/>
      <c r="M136" s="517"/>
      <c r="N136" s="517"/>
      <c r="O136" s="517"/>
      <c r="P136" s="517"/>
      <c r="Q136" s="517"/>
      <c r="R136" s="539"/>
      <c r="S136" s="542"/>
      <c r="T136" s="542"/>
      <c r="U136" s="542"/>
      <c r="V136" s="542"/>
      <c r="W136" s="521"/>
    </row>
    <row r="137" spans="1:23" ht="20.25" hidden="1">
      <c r="A137" s="517"/>
      <c r="B137" s="517"/>
      <c r="C137" s="517"/>
      <c r="D137" s="519"/>
      <c r="E137" s="520"/>
      <c r="F137" s="520"/>
      <c r="G137" s="520"/>
      <c r="H137" s="517"/>
      <c r="I137" s="517"/>
      <c r="J137" s="517"/>
      <c r="K137" s="517"/>
      <c r="L137" s="517"/>
      <c r="M137" s="517"/>
      <c r="N137" s="517"/>
      <c r="O137" s="517"/>
      <c r="P137" s="517"/>
      <c r="Q137" s="517"/>
      <c r="R137" s="517"/>
      <c r="S137" s="521"/>
      <c r="T137" s="521"/>
      <c r="U137" s="521"/>
      <c r="V137" s="521"/>
      <c r="W137" s="521"/>
    </row>
    <row r="138" spans="1:23" ht="20.25" hidden="1">
      <c r="A138" s="518"/>
      <c r="B138" s="517"/>
      <c r="C138" s="517"/>
      <c r="D138" s="519"/>
      <c r="E138" s="520"/>
      <c r="F138" s="520"/>
      <c r="G138" s="520"/>
      <c r="H138" s="517"/>
      <c r="I138" s="517"/>
      <c r="J138" s="517"/>
      <c r="K138" s="517"/>
      <c r="L138" s="517"/>
      <c r="M138" s="517"/>
      <c r="N138" s="517"/>
      <c r="O138" s="517"/>
      <c r="P138" s="517"/>
      <c r="Q138" s="517"/>
      <c r="R138" s="517"/>
      <c r="S138" s="521"/>
      <c r="T138" s="705"/>
      <c r="U138" s="737"/>
      <c r="V138" s="737"/>
      <c r="W138" s="521"/>
    </row>
    <row r="139" spans="1:23" ht="20.25" hidden="1">
      <c r="A139" s="517"/>
      <c r="B139" s="517"/>
      <c r="C139" s="517"/>
      <c r="D139" s="519"/>
      <c r="E139" s="520"/>
      <c r="F139" s="520"/>
      <c r="G139" s="520"/>
      <c r="H139" s="517"/>
      <c r="I139" s="517"/>
      <c r="J139" s="517"/>
      <c r="K139" s="517"/>
      <c r="L139" s="539"/>
      <c r="M139" s="517"/>
      <c r="N139" s="517"/>
      <c r="O139" s="517"/>
      <c r="P139" s="517"/>
      <c r="Q139" s="517"/>
      <c r="R139" s="539"/>
      <c r="S139" s="539"/>
      <c r="T139" s="720"/>
      <c r="U139" s="720"/>
      <c r="V139" s="720"/>
      <c r="W139" s="517"/>
    </row>
    <row r="140" spans="1:23" ht="20.25" hidden="1">
      <c r="A140" s="518"/>
      <c r="B140" s="517"/>
      <c r="C140" s="517"/>
      <c r="D140" s="519"/>
      <c r="E140" s="520"/>
      <c r="F140" s="520"/>
      <c r="G140" s="520"/>
      <c r="H140" s="517"/>
      <c r="I140" s="517"/>
      <c r="J140" s="517"/>
      <c r="K140" s="517"/>
      <c r="L140" s="539"/>
      <c r="M140" s="517"/>
      <c r="N140" s="517"/>
      <c r="O140" s="517"/>
      <c r="P140" s="517"/>
      <c r="Q140" s="517"/>
      <c r="R140" s="539"/>
      <c r="S140" s="542"/>
      <c r="T140" s="542"/>
      <c r="U140" s="542"/>
      <c r="V140" s="542"/>
      <c r="W140" s="521"/>
    </row>
    <row r="141" spans="1:23" ht="20.25" hidden="1">
      <c r="A141" s="517"/>
      <c r="B141" s="517"/>
      <c r="C141" s="517"/>
      <c r="D141" s="519"/>
      <c r="E141" s="520"/>
      <c r="F141" s="520"/>
      <c r="G141" s="520"/>
      <c r="H141" s="517"/>
      <c r="I141" s="517"/>
      <c r="J141" s="517"/>
      <c r="K141" s="517"/>
      <c r="L141" s="539"/>
      <c r="M141" s="517"/>
      <c r="N141" s="517"/>
      <c r="O141" s="517"/>
      <c r="P141" s="517"/>
      <c r="Q141" s="517"/>
      <c r="R141" s="539"/>
      <c r="S141" s="542"/>
      <c r="T141" s="542"/>
      <c r="U141" s="542"/>
      <c r="V141" s="542"/>
      <c r="W141" s="521"/>
    </row>
    <row r="142" spans="1:23" ht="20.25" hidden="1">
      <c r="A142" s="518"/>
      <c r="B142" s="517"/>
      <c r="C142" s="517"/>
      <c r="D142" s="519"/>
      <c r="E142" s="520"/>
      <c r="F142" s="520"/>
      <c r="G142" s="520"/>
      <c r="H142" s="517"/>
      <c r="I142" s="517"/>
      <c r="J142" s="517"/>
      <c r="K142" s="517"/>
      <c r="L142" s="517"/>
      <c r="M142" s="517"/>
      <c r="N142" s="517"/>
      <c r="O142" s="517"/>
      <c r="P142" s="517"/>
      <c r="Q142" s="517"/>
      <c r="R142" s="517"/>
      <c r="S142" s="521"/>
      <c r="T142" s="521"/>
      <c r="U142" s="521"/>
      <c r="V142" s="521"/>
      <c r="W142" s="521"/>
    </row>
    <row r="143" spans="1:23" ht="20.25" hidden="1">
      <c r="A143" s="517"/>
      <c r="B143" s="905"/>
      <c r="C143" s="517"/>
      <c r="D143" s="519"/>
      <c r="E143" s="520"/>
      <c r="F143" s="520"/>
      <c r="G143" s="520"/>
      <c r="H143" s="517"/>
      <c r="I143" s="517"/>
      <c r="J143" s="517"/>
      <c r="K143" s="517"/>
      <c r="L143" s="521"/>
      <c r="M143" s="517"/>
      <c r="N143" s="517"/>
      <c r="O143" s="517"/>
      <c r="P143" s="517"/>
      <c r="Q143" s="517"/>
      <c r="R143" s="521"/>
      <c r="S143" s="521"/>
      <c r="T143" s="521"/>
      <c r="U143" s="521"/>
      <c r="V143" s="521"/>
      <c r="W143" s="521"/>
    </row>
    <row r="144" spans="1:23" ht="20.25" hidden="1">
      <c r="A144" s="518"/>
      <c r="B144" s="905"/>
      <c r="C144" s="517"/>
      <c r="D144" s="519"/>
      <c r="E144" s="520"/>
      <c r="F144" s="520"/>
      <c r="G144" s="520"/>
      <c r="H144" s="517"/>
      <c r="I144" s="517"/>
      <c r="J144" s="517"/>
      <c r="K144" s="517"/>
      <c r="L144" s="521"/>
      <c r="M144" s="517"/>
      <c r="N144" s="517"/>
      <c r="O144" s="517"/>
      <c r="P144" s="517"/>
      <c r="Q144" s="517"/>
      <c r="R144" s="521"/>
      <c r="S144" s="521"/>
      <c r="T144" s="521"/>
      <c r="U144" s="521"/>
      <c r="V144" s="521"/>
      <c r="W144" s="521"/>
    </row>
    <row r="145" spans="1:23" ht="20.25" hidden="1">
      <c r="A145" s="517"/>
      <c r="B145" s="517"/>
      <c r="C145" s="517"/>
      <c r="D145" s="519"/>
      <c r="E145" s="520"/>
      <c r="F145" s="520"/>
      <c r="G145" s="520"/>
      <c r="H145" s="517"/>
      <c r="I145" s="517"/>
      <c r="J145" s="517"/>
      <c r="K145" s="517"/>
      <c r="L145" s="539"/>
      <c r="M145" s="517"/>
      <c r="N145" s="517"/>
      <c r="O145" s="517"/>
      <c r="P145" s="517"/>
      <c r="Q145" s="517"/>
      <c r="R145" s="539"/>
      <c r="S145" s="542"/>
      <c r="T145" s="542"/>
      <c r="U145" s="542"/>
      <c r="V145" s="542"/>
      <c r="W145" s="521"/>
    </row>
    <row r="146" spans="1:23" s="511" customFormat="1" ht="20.25" hidden="1">
      <c r="A146" s="481"/>
      <c r="B146" s="481"/>
      <c r="C146" s="481"/>
      <c r="D146" s="514"/>
      <c r="E146" s="515"/>
      <c r="F146" s="515"/>
      <c r="G146" s="515"/>
      <c r="H146" s="481"/>
      <c r="I146" s="481"/>
      <c r="J146" s="481"/>
      <c r="K146" s="481"/>
      <c r="L146" s="546"/>
      <c r="M146" s="481"/>
      <c r="N146" s="481"/>
      <c r="O146" s="481"/>
      <c r="P146" s="481"/>
      <c r="Q146" s="481"/>
      <c r="R146" s="546"/>
      <c r="S146" s="691"/>
      <c r="T146" s="691"/>
      <c r="U146" s="691"/>
      <c r="V146" s="691"/>
      <c r="W146" s="521"/>
    </row>
    <row r="147" spans="1:23" ht="20.25" hidden="1">
      <c r="A147" s="517"/>
      <c r="B147" s="517"/>
      <c r="C147" s="517"/>
      <c r="D147" s="519"/>
      <c r="E147" s="520"/>
      <c r="F147" s="520"/>
      <c r="G147" s="520"/>
      <c r="H147" s="517"/>
      <c r="I147" s="517"/>
      <c r="J147" s="522"/>
      <c r="K147" s="522"/>
      <c r="L147" s="539"/>
      <c r="M147" s="517"/>
      <c r="N147" s="517"/>
      <c r="O147" s="522"/>
      <c r="P147" s="517"/>
      <c r="Q147" s="517"/>
      <c r="R147" s="539"/>
      <c r="S147" s="542"/>
      <c r="T147" s="542"/>
      <c r="U147" s="542"/>
      <c r="V147" s="542"/>
      <c r="W147" s="521"/>
    </row>
    <row r="148" spans="1:23" ht="20.25" hidden="1">
      <c r="A148" s="517"/>
      <c r="B148" s="517"/>
      <c r="C148" s="517"/>
      <c r="D148" s="519"/>
      <c r="E148" s="520"/>
      <c r="F148" s="520"/>
      <c r="G148" s="520"/>
      <c r="H148" s="517"/>
      <c r="I148" s="517"/>
      <c r="J148" s="522"/>
      <c r="K148" s="522"/>
      <c r="L148" s="539"/>
      <c r="M148" s="517"/>
      <c r="N148" s="517"/>
      <c r="O148" s="522"/>
      <c r="P148" s="517"/>
      <c r="Q148" s="517"/>
      <c r="R148" s="539"/>
      <c r="S148" s="542"/>
      <c r="T148" s="542"/>
      <c r="U148" s="542"/>
      <c r="V148" s="542"/>
      <c r="W148" s="521"/>
    </row>
    <row r="149" spans="1:23" ht="20.25" hidden="1">
      <c r="A149" s="517"/>
      <c r="B149" s="517"/>
      <c r="C149" s="517"/>
      <c r="D149" s="519"/>
      <c r="E149" s="520"/>
      <c r="F149" s="520"/>
      <c r="G149" s="520"/>
      <c r="H149" s="517"/>
      <c r="I149" s="517"/>
      <c r="J149" s="517"/>
      <c r="K149" s="517"/>
      <c r="L149" s="539"/>
      <c r="M149" s="517"/>
      <c r="N149" s="517"/>
      <c r="O149" s="517"/>
      <c r="P149" s="517"/>
      <c r="Q149" s="517"/>
      <c r="R149" s="539"/>
      <c r="S149" s="542"/>
      <c r="T149" s="542"/>
      <c r="U149" s="542"/>
      <c r="V149" s="542"/>
      <c r="W149" s="521"/>
    </row>
    <row r="150" spans="1:23" ht="20.25" hidden="1">
      <c r="A150" s="517"/>
      <c r="B150" s="517"/>
      <c r="C150" s="517"/>
      <c r="D150" s="519"/>
      <c r="E150" s="520"/>
      <c r="F150" s="520"/>
      <c r="G150" s="520"/>
      <c r="H150" s="517"/>
      <c r="I150" s="517"/>
      <c r="J150" s="522"/>
      <c r="K150" s="522"/>
      <c r="L150" s="539"/>
      <c r="M150" s="517"/>
      <c r="N150" s="517"/>
      <c r="O150" s="522"/>
      <c r="P150" s="517"/>
      <c r="Q150" s="517"/>
      <c r="R150" s="539"/>
      <c r="S150" s="542"/>
      <c r="T150" s="542"/>
      <c r="U150" s="542"/>
      <c r="V150" s="542"/>
      <c r="W150" s="521"/>
    </row>
    <row r="151" spans="1:23" s="511" customFormat="1" ht="20.25" hidden="1">
      <c r="A151" s="481"/>
      <c r="B151" s="481"/>
      <c r="C151" s="481"/>
      <c r="D151" s="514"/>
      <c r="E151" s="526"/>
      <c r="F151" s="526"/>
      <c r="G151" s="526"/>
      <c r="H151" s="481"/>
      <c r="I151" s="549"/>
      <c r="J151" s="549"/>
      <c r="K151" s="549"/>
      <c r="L151" s="481"/>
      <c r="M151" s="549"/>
      <c r="N151" s="528"/>
      <c r="O151" s="549"/>
      <c r="P151" s="549"/>
      <c r="Q151" s="528"/>
      <c r="R151" s="481"/>
      <c r="S151" s="483"/>
      <c r="T151" s="483"/>
      <c r="U151" s="483"/>
      <c r="V151" s="483"/>
      <c r="W151" s="512"/>
    </row>
    <row r="152" spans="1:23" s="511" customFormat="1" ht="20.25" hidden="1">
      <c r="A152" s="481"/>
      <c r="B152" s="481"/>
      <c r="C152" s="481"/>
      <c r="D152" s="514"/>
      <c r="E152" s="526"/>
      <c r="F152" s="526"/>
      <c r="G152" s="526"/>
      <c r="H152" s="481"/>
      <c r="I152" s="481"/>
      <c r="J152" s="481"/>
      <c r="K152" s="481"/>
      <c r="L152" s="481"/>
      <c r="M152" s="481"/>
      <c r="N152" s="481"/>
      <c r="O152" s="481"/>
      <c r="P152" s="481"/>
      <c r="Q152" s="481"/>
      <c r="R152" s="481"/>
      <c r="S152" s="483"/>
      <c r="T152" s="483"/>
      <c r="U152" s="483"/>
      <c r="V152" s="483"/>
      <c r="W152" s="483"/>
    </row>
    <row r="153" spans="1:23" ht="20.25" hidden="1">
      <c r="A153" s="517"/>
      <c r="B153" s="517"/>
      <c r="C153" s="517"/>
      <c r="D153" s="519"/>
      <c r="E153" s="520"/>
      <c r="F153" s="520"/>
      <c r="G153" s="548"/>
      <c r="H153" s="517"/>
      <c r="I153" s="517"/>
      <c r="J153" s="522"/>
      <c r="K153" s="522"/>
      <c r="L153" s="517"/>
      <c r="M153" s="517"/>
      <c r="N153" s="517"/>
      <c r="O153" s="522"/>
      <c r="P153" s="517"/>
      <c r="Q153" s="517"/>
      <c r="R153" s="517"/>
      <c r="S153" s="521"/>
      <c r="T153" s="521"/>
      <c r="U153" s="521"/>
      <c r="V153" s="521"/>
      <c r="W153" s="521"/>
    </row>
    <row r="154" spans="1:23" ht="20.25" hidden="1">
      <c r="A154" s="481"/>
      <c r="B154" s="481"/>
      <c r="C154" s="481"/>
      <c r="D154" s="514"/>
      <c r="E154" s="526"/>
      <c r="F154" s="526"/>
      <c r="G154" s="526"/>
      <c r="H154" s="481"/>
      <c r="I154" s="517"/>
      <c r="J154" s="522"/>
      <c r="K154" s="522"/>
      <c r="L154" s="481"/>
      <c r="M154" s="517"/>
      <c r="N154" s="517"/>
      <c r="O154" s="522"/>
      <c r="P154" s="517"/>
      <c r="Q154" s="517"/>
      <c r="R154" s="481"/>
      <c r="S154" s="483"/>
      <c r="T154" s="483"/>
      <c r="U154" s="483"/>
      <c r="V154" s="483"/>
      <c r="W154" s="521"/>
    </row>
    <row r="155" spans="1:23" ht="20.25" hidden="1">
      <c r="A155" s="517"/>
      <c r="B155" s="517"/>
      <c r="C155" s="517"/>
      <c r="D155" s="519"/>
      <c r="E155" s="520"/>
      <c r="F155" s="520"/>
      <c r="G155" s="520"/>
      <c r="H155" s="517"/>
      <c r="I155" s="517"/>
      <c r="J155" s="522"/>
      <c r="K155" s="522"/>
      <c r="L155" s="517"/>
      <c r="M155" s="517"/>
      <c r="N155" s="517"/>
      <c r="O155" s="522"/>
      <c r="P155" s="517"/>
      <c r="Q155" s="517"/>
      <c r="R155" s="517"/>
      <c r="S155" s="517"/>
      <c r="T155" s="517"/>
      <c r="U155" s="517"/>
      <c r="V155" s="517"/>
      <c r="W155" s="517"/>
    </row>
    <row r="156" spans="1:23" ht="20.25" hidden="1">
      <c r="A156" s="550"/>
      <c r="B156" s="905"/>
      <c r="C156" s="905"/>
      <c r="D156" s="901"/>
      <c r="E156" s="902"/>
      <c r="F156" s="551"/>
      <c r="G156" s="902"/>
      <c r="H156" s="905"/>
      <c r="I156" s="905"/>
      <c r="J156" s="905"/>
      <c r="K156" s="517"/>
      <c r="L156" s="905"/>
      <c r="M156" s="517"/>
      <c r="N156" s="517"/>
      <c r="O156" s="517"/>
      <c r="P156" s="517"/>
      <c r="Q156" s="517"/>
      <c r="R156" s="905"/>
      <c r="S156" s="720"/>
      <c r="T156" s="720"/>
      <c r="U156" s="741"/>
      <c r="V156" s="741"/>
      <c r="W156" s="521"/>
    </row>
    <row r="157" spans="1:23" ht="20.25" hidden="1">
      <c r="A157" s="517"/>
      <c r="B157" s="905"/>
      <c r="C157" s="905"/>
      <c r="D157" s="901"/>
      <c r="E157" s="903"/>
      <c r="F157" s="727"/>
      <c r="G157" s="903"/>
      <c r="H157" s="905"/>
      <c r="I157" s="905"/>
      <c r="J157" s="905"/>
      <c r="K157" s="517"/>
      <c r="L157" s="905"/>
      <c r="M157" s="517"/>
      <c r="N157" s="517"/>
      <c r="O157" s="517"/>
      <c r="P157" s="517"/>
      <c r="Q157" s="517"/>
      <c r="R157" s="905"/>
      <c r="S157" s="720"/>
      <c r="T157" s="720"/>
      <c r="U157" s="741"/>
      <c r="V157" s="741"/>
      <c r="W157" s="521"/>
    </row>
    <row r="158" spans="1:23" ht="20.25" hidden="1">
      <c r="A158" s="550"/>
      <c r="B158" s="517"/>
      <c r="C158" s="517"/>
      <c r="D158" s="519"/>
      <c r="E158" s="520"/>
      <c r="F158" s="520"/>
      <c r="G158" s="520"/>
      <c r="H158" s="517"/>
      <c r="I158" s="517"/>
      <c r="J158" s="517"/>
      <c r="K158" s="517"/>
      <c r="L158" s="517"/>
      <c r="M158" s="517"/>
      <c r="N158" s="517"/>
      <c r="O158" s="517"/>
      <c r="P158" s="517"/>
      <c r="Q158" s="517"/>
      <c r="R158" s="517"/>
      <c r="S158" s="517"/>
      <c r="T158" s="517"/>
      <c r="U158" s="517"/>
      <c r="V158" s="517"/>
      <c r="W158" s="517"/>
    </row>
    <row r="159" spans="1:23" ht="20.25" hidden="1">
      <c r="A159" s="517"/>
      <c r="B159" s="517"/>
      <c r="C159" s="518"/>
      <c r="D159" s="519"/>
      <c r="E159" s="520"/>
      <c r="F159" s="520"/>
      <c r="G159" s="520"/>
      <c r="H159" s="517"/>
      <c r="I159" s="517"/>
      <c r="J159" s="517"/>
      <c r="K159" s="517"/>
      <c r="L159" s="517"/>
      <c r="M159" s="517"/>
      <c r="N159" s="517"/>
      <c r="O159" s="517"/>
      <c r="P159" s="517"/>
      <c r="Q159" s="517"/>
      <c r="R159" s="517"/>
      <c r="S159" s="521"/>
      <c r="T159" s="521"/>
      <c r="U159" s="521"/>
      <c r="V159" s="521"/>
      <c r="W159" s="521"/>
    </row>
    <row r="160" spans="1:23" ht="20.25" hidden="1">
      <c r="A160" s="550"/>
      <c r="B160" s="517"/>
      <c r="C160" s="517"/>
      <c r="D160" s="519"/>
      <c r="E160" s="520"/>
      <c r="F160" s="520"/>
      <c r="G160" s="520"/>
      <c r="H160" s="517"/>
      <c r="I160" s="517"/>
      <c r="J160" s="522"/>
      <c r="K160" s="522"/>
      <c r="L160" s="517"/>
      <c r="M160" s="517"/>
      <c r="N160" s="517"/>
      <c r="O160" s="522"/>
      <c r="P160" s="517"/>
      <c r="Q160" s="517"/>
      <c r="R160" s="517"/>
      <c r="S160" s="521"/>
      <c r="T160" s="521"/>
      <c r="U160" s="521"/>
      <c r="V160" s="521"/>
      <c r="W160" s="521"/>
    </row>
    <row r="161" spans="1:23" ht="20.25" hidden="1">
      <c r="A161" s="517"/>
      <c r="B161" s="517"/>
      <c r="C161" s="517"/>
      <c r="D161" s="519"/>
      <c r="E161" s="520"/>
      <c r="F161" s="520"/>
      <c r="G161" s="520"/>
      <c r="H161" s="517"/>
      <c r="I161" s="517"/>
      <c r="J161" s="522"/>
      <c r="K161" s="522"/>
      <c r="L161" s="517"/>
      <c r="M161" s="517"/>
      <c r="N161" s="517"/>
      <c r="O161" s="522"/>
      <c r="P161" s="517"/>
      <c r="Q161" s="517"/>
      <c r="R161" s="517"/>
      <c r="S161" s="521"/>
      <c r="T161" s="521"/>
      <c r="U161" s="521"/>
      <c r="V161" s="521"/>
      <c r="W161" s="521"/>
    </row>
    <row r="162" spans="1:23" ht="20.25" hidden="1">
      <c r="A162" s="550"/>
      <c r="B162" s="517"/>
      <c r="C162" s="517"/>
      <c r="D162" s="519"/>
      <c r="E162" s="520"/>
      <c r="F162" s="520"/>
      <c r="G162" s="520"/>
      <c r="H162" s="517"/>
      <c r="I162" s="517"/>
      <c r="J162" s="522"/>
      <c r="K162" s="522"/>
      <c r="L162" s="517"/>
      <c r="M162" s="517"/>
      <c r="N162" s="517"/>
      <c r="O162" s="522"/>
      <c r="P162" s="517"/>
      <c r="Q162" s="517"/>
      <c r="R162" s="517"/>
      <c r="S162" s="521"/>
      <c r="T162" s="521"/>
      <c r="U162" s="521"/>
      <c r="V162" s="521"/>
      <c r="W162" s="521"/>
    </row>
    <row r="163" spans="1:23" s="511" customFormat="1" ht="20.25" hidden="1">
      <c r="A163" s="481"/>
      <c r="B163" s="481"/>
      <c r="C163" s="481"/>
      <c r="D163" s="514"/>
      <c r="E163" s="526"/>
      <c r="F163" s="526"/>
      <c r="G163" s="526"/>
      <c r="H163" s="481"/>
      <c r="I163" s="481"/>
      <c r="J163" s="481"/>
      <c r="K163" s="481"/>
      <c r="L163" s="481"/>
      <c r="M163" s="481"/>
      <c r="N163" s="481"/>
      <c r="O163" s="481"/>
      <c r="P163" s="481"/>
      <c r="Q163" s="481"/>
      <c r="R163" s="481"/>
      <c r="S163" s="483"/>
      <c r="T163" s="483"/>
      <c r="U163" s="483"/>
      <c r="V163" s="483"/>
      <c r="W163" s="552"/>
    </row>
    <row r="164" spans="1:23" ht="20.25" hidden="1">
      <c r="A164" s="517"/>
      <c r="B164" s="905"/>
      <c r="C164" s="517"/>
      <c r="D164" s="519"/>
      <c r="E164" s="553"/>
      <c r="F164" s="553"/>
      <c r="G164" s="553"/>
      <c r="H164" s="517"/>
      <c r="I164" s="517"/>
      <c r="J164" s="517"/>
      <c r="K164" s="517"/>
      <c r="L164" s="517"/>
      <c r="M164" s="517"/>
      <c r="N164" s="517"/>
      <c r="O164" s="517"/>
      <c r="P164" s="517"/>
      <c r="Q164" s="517"/>
      <c r="R164" s="517"/>
      <c r="S164" s="521"/>
      <c r="T164" s="521"/>
      <c r="U164" s="521"/>
      <c r="V164" s="521"/>
      <c r="W164" s="521"/>
    </row>
    <row r="165" spans="1:23" ht="20.25" hidden="1">
      <c r="A165" s="517"/>
      <c r="B165" s="905"/>
      <c r="C165" s="517"/>
      <c r="D165" s="519"/>
      <c r="E165" s="553"/>
      <c r="F165" s="553"/>
      <c r="G165" s="553"/>
      <c r="H165" s="517"/>
      <c r="I165" s="517"/>
      <c r="J165" s="517"/>
      <c r="K165" s="517"/>
      <c r="L165" s="517"/>
      <c r="M165" s="517"/>
      <c r="N165" s="517"/>
      <c r="O165" s="517"/>
      <c r="P165" s="517"/>
      <c r="Q165" s="517"/>
      <c r="R165" s="517"/>
      <c r="S165" s="521"/>
      <c r="T165" s="521"/>
      <c r="U165" s="521"/>
      <c r="V165" s="521"/>
      <c r="W165" s="521"/>
    </row>
    <row r="166" spans="1:23" s="560" customFormat="1" ht="20.25" hidden="1">
      <c r="A166" s="725"/>
      <c r="B166" s="906"/>
      <c r="C166" s="725"/>
      <c r="D166" s="555"/>
      <c r="E166" s="557"/>
      <c r="F166" s="557"/>
      <c r="G166" s="557"/>
      <c r="H166" s="725"/>
      <c r="I166" s="725"/>
      <c r="J166" s="558"/>
      <c r="K166" s="558"/>
      <c r="L166" s="725"/>
      <c r="M166" s="725"/>
      <c r="N166" s="725"/>
      <c r="O166" s="558"/>
      <c r="P166" s="725"/>
      <c r="Q166" s="725"/>
      <c r="R166" s="725"/>
      <c r="S166" s="559"/>
      <c r="T166" s="559"/>
      <c r="U166" s="559"/>
      <c r="V166" s="559"/>
      <c r="W166" s="559"/>
    </row>
    <row r="167" spans="1:23" s="560" customFormat="1" ht="20.25" hidden="1">
      <c r="A167" s="725"/>
      <c r="B167" s="906"/>
      <c r="C167" s="725"/>
      <c r="D167" s="555"/>
      <c r="E167" s="557"/>
      <c r="F167" s="557"/>
      <c r="G167" s="557"/>
      <c r="H167" s="725"/>
      <c r="I167" s="725"/>
      <c r="J167" s="725"/>
      <c r="K167" s="725"/>
      <c r="L167" s="725"/>
      <c r="M167" s="725"/>
      <c r="N167" s="725"/>
      <c r="O167" s="725"/>
      <c r="P167" s="725"/>
      <c r="Q167" s="725"/>
      <c r="R167" s="725"/>
      <c r="S167" s="559"/>
      <c r="T167" s="559"/>
      <c r="U167" s="559"/>
      <c r="V167" s="559"/>
      <c r="W167" s="559"/>
    </row>
    <row r="168" spans="1:23" ht="20.25" hidden="1">
      <c r="A168" s="725"/>
      <c r="B168" s="725"/>
      <c r="C168" s="725"/>
      <c r="D168" s="555"/>
      <c r="E168" s="557"/>
      <c r="F168" s="557"/>
      <c r="G168" s="557"/>
      <c r="H168" s="725"/>
      <c r="I168" s="725"/>
      <c r="J168" s="725"/>
      <c r="K168" s="725"/>
      <c r="L168" s="725"/>
      <c r="M168" s="725"/>
      <c r="N168" s="725"/>
      <c r="O168" s="725"/>
      <c r="P168" s="725"/>
      <c r="Q168" s="725"/>
      <c r="R168" s="725"/>
      <c r="S168" s="559"/>
      <c r="T168" s="720"/>
      <c r="U168" s="741"/>
      <c r="V168" s="741"/>
      <c r="W168" s="559"/>
    </row>
    <row r="169" spans="1:23" s="511" customFormat="1" ht="20.25" hidden="1">
      <c r="A169" s="562"/>
      <c r="B169" s="562"/>
      <c r="C169" s="563"/>
      <c r="D169" s="564"/>
      <c r="E169" s="565"/>
      <c r="F169" s="565"/>
      <c r="G169" s="565"/>
      <c r="H169" s="562"/>
      <c r="I169" s="566"/>
      <c r="J169" s="566"/>
      <c r="K169" s="566"/>
      <c r="L169" s="562"/>
      <c r="M169" s="566"/>
      <c r="N169" s="567"/>
      <c r="O169" s="566"/>
      <c r="P169" s="566"/>
      <c r="Q169" s="567"/>
      <c r="R169" s="562"/>
      <c r="S169" s="562"/>
      <c r="T169" s="562"/>
      <c r="U169" s="562"/>
      <c r="V169" s="562"/>
      <c r="W169" s="562"/>
    </row>
    <row r="170" spans="1:23" ht="20.25" hidden="1">
      <c r="A170" s="725"/>
      <c r="B170" s="725"/>
      <c r="C170" s="725"/>
      <c r="D170" s="555"/>
      <c r="E170" s="556"/>
      <c r="F170" s="556"/>
      <c r="G170" s="556"/>
      <c r="H170" s="725"/>
      <c r="I170" s="725"/>
      <c r="J170" s="725"/>
      <c r="K170" s="725"/>
      <c r="L170" s="725"/>
      <c r="M170" s="725"/>
      <c r="N170" s="725"/>
      <c r="O170" s="725"/>
      <c r="P170" s="725"/>
      <c r="Q170" s="725"/>
      <c r="R170" s="725"/>
      <c r="S170" s="559"/>
      <c r="T170" s="559"/>
      <c r="U170" s="559"/>
      <c r="V170" s="559"/>
      <c r="W170" s="559"/>
    </row>
    <row r="171" spans="1:23" s="511" customFormat="1" ht="20.25" hidden="1">
      <c r="A171" s="562"/>
      <c r="B171" s="562"/>
      <c r="C171" s="563"/>
      <c r="D171" s="564"/>
      <c r="E171" s="565"/>
      <c r="F171" s="565"/>
      <c r="G171" s="565"/>
      <c r="H171" s="562"/>
      <c r="I171" s="566"/>
      <c r="J171" s="566"/>
      <c r="K171" s="566"/>
      <c r="L171" s="562"/>
      <c r="M171" s="566"/>
      <c r="N171" s="567"/>
      <c r="O171" s="566"/>
      <c r="P171" s="566"/>
      <c r="Q171" s="567"/>
      <c r="R171" s="562"/>
      <c r="S171" s="562"/>
      <c r="T171" s="562"/>
      <c r="U171" s="562"/>
      <c r="V171" s="562"/>
      <c r="W171" s="562"/>
    </row>
    <row r="172" spans="1:23" ht="20.25" hidden="1">
      <c r="A172" s="725"/>
      <c r="B172" s="725"/>
      <c r="C172" s="725"/>
      <c r="D172" s="555"/>
      <c r="E172" s="556"/>
      <c r="F172" s="556"/>
      <c r="G172" s="556"/>
      <c r="H172" s="725"/>
      <c r="I172" s="725"/>
      <c r="J172" s="725"/>
      <c r="K172" s="725"/>
      <c r="L172" s="725"/>
      <c r="M172" s="725"/>
      <c r="N172" s="725"/>
      <c r="O172" s="725"/>
      <c r="P172" s="725"/>
      <c r="Q172" s="725"/>
      <c r="R172" s="725"/>
      <c r="S172" s="559"/>
      <c r="T172" s="559"/>
      <c r="U172" s="559"/>
      <c r="V172" s="559"/>
      <c r="W172" s="559"/>
    </row>
    <row r="173" spans="1:23" ht="20.25" hidden="1">
      <c r="A173" s="725"/>
      <c r="B173" s="725"/>
      <c r="C173" s="725"/>
      <c r="D173" s="555"/>
      <c r="E173" s="556"/>
      <c r="F173" s="556"/>
      <c r="G173" s="556"/>
      <c r="H173" s="725"/>
      <c r="I173" s="725"/>
      <c r="J173" s="534"/>
      <c r="K173" s="534"/>
      <c r="L173" s="725"/>
      <c r="M173" s="725"/>
      <c r="N173" s="725"/>
      <c r="O173" s="534"/>
      <c r="P173" s="725"/>
      <c r="Q173" s="725"/>
      <c r="R173" s="725"/>
      <c r="S173" s="559"/>
      <c r="T173" s="559"/>
      <c r="U173" s="559"/>
      <c r="V173" s="559"/>
      <c r="W173" s="559"/>
    </row>
    <row r="174" spans="1:23" ht="20.25" hidden="1">
      <c r="A174" s="725"/>
      <c r="B174" s="725"/>
      <c r="C174" s="725"/>
      <c r="D174" s="555"/>
      <c r="E174" s="556"/>
      <c r="F174" s="556"/>
      <c r="G174" s="556"/>
      <c r="H174" s="725"/>
      <c r="I174" s="725"/>
      <c r="J174" s="725"/>
      <c r="K174" s="725"/>
      <c r="L174" s="725"/>
      <c r="M174" s="725"/>
      <c r="N174" s="725"/>
      <c r="O174" s="725"/>
      <c r="P174" s="725"/>
      <c r="Q174" s="725"/>
      <c r="R174" s="725"/>
      <c r="S174" s="559"/>
      <c r="T174" s="559"/>
      <c r="U174" s="559"/>
      <c r="V174" s="559"/>
      <c r="W174" s="559"/>
    </row>
    <row r="175" spans="1:23" ht="20.25" hidden="1">
      <c r="A175" s="725"/>
      <c r="B175" s="725"/>
      <c r="C175" s="725"/>
      <c r="D175" s="555"/>
      <c r="E175" s="556"/>
      <c r="F175" s="556"/>
      <c r="G175" s="556"/>
      <c r="H175" s="725"/>
      <c r="I175" s="725"/>
      <c r="J175" s="534"/>
      <c r="K175" s="534"/>
      <c r="L175" s="725"/>
      <c r="M175" s="725"/>
      <c r="N175" s="725"/>
      <c r="O175" s="534"/>
      <c r="P175" s="725"/>
      <c r="Q175" s="725"/>
      <c r="R175" s="725"/>
      <c r="S175" s="559"/>
      <c r="T175" s="559"/>
      <c r="U175" s="559"/>
      <c r="V175" s="559"/>
      <c r="W175" s="559"/>
    </row>
    <row r="176" spans="1:23" ht="20.25" hidden="1">
      <c r="A176" s="725"/>
      <c r="B176" s="725"/>
      <c r="C176" s="725"/>
      <c r="D176" s="555"/>
      <c r="E176" s="556"/>
      <c r="F176" s="556"/>
      <c r="G176" s="556"/>
      <c r="H176" s="725"/>
      <c r="I176" s="725"/>
      <c r="J176" s="725"/>
      <c r="K176" s="725"/>
      <c r="L176" s="725"/>
      <c r="M176" s="725"/>
      <c r="N176" s="725"/>
      <c r="O176" s="725"/>
      <c r="P176" s="725"/>
      <c r="Q176" s="725"/>
      <c r="R176" s="725"/>
      <c r="S176" s="559"/>
      <c r="T176" s="559"/>
      <c r="U176" s="559"/>
      <c r="V176" s="559"/>
      <c r="W176" s="559"/>
    </row>
    <row r="177" spans="1:26" ht="20.25" hidden="1">
      <c r="A177" s="725"/>
      <c r="B177" s="725"/>
      <c r="C177" s="725"/>
      <c r="D177" s="555"/>
      <c r="E177" s="556"/>
      <c r="F177" s="556"/>
      <c r="G177" s="556"/>
      <c r="H177" s="725"/>
      <c r="I177" s="725"/>
      <c r="J177" s="725"/>
      <c r="K177" s="725"/>
      <c r="L177" s="725"/>
      <c r="M177" s="725"/>
      <c r="N177" s="725"/>
      <c r="O177" s="725"/>
      <c r="P177" s="725"/>
      <c r="Q177" s="725"/>
      <c r="R177" s="725"/>
      <c r="S177" s="559"/>
      <c r="T177" s="559"/>
      <c r="U177" s="559"/>
      <c r="V177" s="559"/>
      <c r="W177" s="571"/>
    </row>
    <row r="178" spans="1:26" ht="20.25" hidden="1">
      <c r="A178" s="562"/>
      <c r="B178" s="572"/>
      <c r="C178" s="504"/>
      <c r="D178" s="573"/>
      <c r="E178" s="574"/>
      <c r="F178" s="574"/>
      <c r="G178" s="574"/>
      <c r="H178" s="503"/>
      <c r="I178" s="575"/>
      <c r="J178" s="575"/>
      <c r="K178" s="575"/>
      <c r="L178" s="578"/>
      <c r="M178" s="576"/>
      <c r="N178" s="577"/>
      <c r="O178" s="575"/>
      <c r="P178" s="576"/>
      <c r="Q178" s="577"/>
      <c r="R178" s="578"/>
      <c r="S178" s="578"/>
      <c r="T178" s="578"/>
      <c r="U178" s="578"/>
      <c r="V178" s="578"/>
      <c r="W178" s="578"/>
    </row>
    <row r="179" spans="1:26" ht="119.25" hidden="1" customHeight="1">
      <c r="A179" s="580"/>
      <c r="B179" s="530"/>
      <c r="C179" s="581"/>
      <c r="D179" s="540"/>
      <c r="E179" s="520"/>
      <c r="F179" s="520"/>
      <c r="G179" s="520"/>
      <c r="H179" s="517"/>
      <c r="I179" s="518"/>
      <c r="J179" s="518"/>
      <c r="K179" s="518"/>
      <c r="L179" s="582"/>
      <c r="M179" s="582"/>
      <c r="N179" s="517"/>
      <c r="O179" s="518"/>
      <c r="P179" s="582"/>
      <c r="Q179" s="517"/>
      <c r="R179" s="582"/>
      <c r="S179" s="692"/>
      <c r="T179" s="692"/>
      <c r="U179" s="692"/>
      <c r="V179" s="692"/>
      <c r="W179" s="579"/>
    </row>
    <row r="180" spans="1:26" ht="159" hidden="1" customHeight="1">
      <c r="A180" s="1005"/>
      <c r="B180" s="1007"/>
      <c r="C180" s="581"/>
      <c r="D180" s="1008"/>
      <c r="E180" s="520"/>
      <c r="F180" s="520"/>
      <c r="G180" s="520"/>
      <c r="H180" s="876"/>
      <c r="I180" s="518"/>
      <c r="J180" s="518"/>
      <c r="K180" s="518"/>
      <c r="L180" s="583"/>
      <c r="M180" s="905"/>
      <c r="N180" s="905"/>
      <c r="O180" s="518"/>
      <c r="P180" s="905"/>
      <c r="Q180" s="905"/>
      <c r="R180" s="583"/>
      <c r="S180" s="693"/>
      <c r="T180" s="693"/>
      <c r="U180" s="693"/>
      <c r="V180" s="693"/>
      <c r="W180" s="579"/>
    </row>
    <row r="181" spans="1:26" ht="165" hidden="1" customHeight="1">
      <c r="A181" s="1006"/>
      <c r="B181" s="1007"/>
      <c r="C181" s="581"/>
      <c r="D181" s="1009"/>
      <c r="E181" s="520"/>
      <c r="F181" s="520"/>
      <c r="G181" s="520"/>
      <c r="H181" s="877"/>
      <c r="I181" s="518"/>
      <c r="J181" s="518"/>
      <c r="K181" s="518"/>
      <c r="L181" s="583"/>
      <c r="M181" s="905"/>
      <c r="N181" s="905"/>
      <c r="O181" s="518"/>
      <c r="P181" s="905"/>
      <c r="Q181" s="905"/>
      <c r="R181" s="583"/>
      <c r="S181" s="693"/>
      <c r="T181" s="693"/>
      <c r="U181" s="693"/>
      <c r="V181" s="693"/>
      <c r="W181" s="579"/>
    </row>
    <row r="182" spans="1:26" ht="139.5" hidden="1" customHeight="1">
      <c r="A182" s="580"/>
      <c r="B182" s="530"/>
      <c r="C182" s="530"/>
      <c r="D182" s="540"/>
      <c r="E182" s="520"/>
      <c r="F182" s="520"/>
      <c r="G182" s="520"/>
      <c r="H182" s="481"/>
      <c r="I182" s="517"/>
      <c r="J182" s="517"/>
      <c r="K182" s="517"/>
      <c r="L182" s="582"/>
      <c r="M182" s="584"/>
      <c r="N182" s="517"/>
      <c r="O182" s="517"/>
      <c r="P182" s="584"/>
      <c r="Q182" s="517"/>
      <c r="R182" s="582"/>
      <c r="S182" s="692"/>
      <c r="T182" s="692"/>
      <c r="U182" s="692"/>
      <c r="V182" s="692"/>
      <c r="W182" s="579"/>
    </row>
    <row r="183" spans="1:26" ht="20.25" hidden="1">
      <c r="A183" s="580"/>
      <c r="B183" s="530"/>
      <c r="C183" s="581"/>
      <c r="D183" s="540"/>
      <c r="E183" s="520"/>
      <c r="F183" s="520"/>
      <c r="G183" s="520"/>
      <c r="H183" s="481"/>
      <c r="I183" s="481"/>
      <c r="J183" s="481"/>
      <c r="K183" s="481"/>
      <c r="L183" s="582"/>
      <c r="M183" s="517"/>
      <c r="N183" s="517"/>
      <c r="O183" s="481"/>
      <c r="P183" s="517"/>
      <c r="Q183" s="517"/>
      <c r="R183" s="582"/>
      <c r="S183" s="692"/>
      <c r="T183" s="692"/>
      <c r="U183" s="692"/>
      <c r="V183" s="692"/>
      <c r="W183" s="579"/>
    </row>
    <row r="184" spans="1:26" ht="20.25" hidden="1">
      <c r="A184" s="580"/>
      <c r="B184" s="530"/>
      <c r="C184" s="581"/>
      <c r="D184" s="540"/>
      <c r="E184" s="520"/>
      <c r="F184" s="520"/>
      <c r="G184" s="520"/>
      <c r="H184" s="481"/>
      <c r="I184" s="517"/>
      <c r="J184" s="522"/>
      <c r="K184" s="522"/>
      <c r="L184" s="582"/>
      <c r="M184" s="517"/>
      <c r="N184" s="517"/>
      <c r="O184" s="522"/>
      <c r="P184" s="517"/>
      <c r="Q184" s="517"/>
      <c r="R184" s="582"/>
      <c r="S184" s="692"/>
      <c r="T184" s="721"/>
      <c r="U184" s="736"/>
      <c r="V184" s="736"/>
      <c r="W184" s="579"/>
    </row>
    <row r="185" spans="1:26" ht="20.25" hidden="1">
      <c r="A185" s="580"/>
      <c r="B185" s="530"/>
      <c r="C185" s="581"/>
      <c r="D185" s="540"/>
      <c r="E185" s="585"/>
      <c r="F185" s="585"/>
      <c r="G185" s="585"/>
      <c r="H185" s="586"/>
      <c r="I185" s="586"/>
      <c r="J185" s="586"/>
      <c r="K185" s="586"/>
      <c r="L185" s="733"/>
      <c r="M185" s="523"/>
      <c r="N185" s="517"/>
      <c r="O185" s="586"/>
      <c r="P185" s="523"/>
      <c r="Q185" s="517"/>
      <c r="R185" s="582"/>
      <c r="S185" s="692"/>
      <c r="T185" s="692"/>
      <c r="U185" s="692"/>
      <c r="V185" s="692"/>
      <c r="W185" s="579"/>
    </row>
    <row r="186" spans="1:26" ht="154.5" hidden="1" customHeight="1">
      <c r="A186" s="580"/>
      <c r="B186" s="530"/>
      <c r="C186" s="581"/>
      <c r="D186" s="540"/>
      <c r="E186" s="520"/>
      <c r="F186" s="520"/>
      <c r="G186" s="520"/>
      <c r="H186" s="517"/>
      <c r="I186" s="517"/>
      <c r="J186" s="517"/>
      <c r="K186" s="517"/>
      <c r="L186" s="517"/>
      <c r="M186" s="517"/>
      <c r="N186" s="517"/>
      <c r="O186" s="517"/>
      <c r="P186" s="517"/>
      <c r="Q186" s="517"/>
      <c r="R186" s="517"/>
      <c r="S186" s="521"/>
      <c r="T186" s="718"/>
      <c r="U186" s="735"/>
      <c r="V186" s="735"/>
      <c r="W186" s="579"/>
    </row>
    <row r="187" spans="1:26" s="511" customFormat="1" ht="20.25">
      <c r="A187" s="562" t="s">
        <v>317</v>
      </c>
      <c r="B187" s="562" t="s">
        <v>318</v>
      </c>
      <c r="C187" s="563" t="s">
        <v>1758</v>
      </c>
      <c r="D187" s="564" t="e">
        <f>+D188+#REF!+#REF!</f>
        <v>#REF!</v>
      </c>
      <c r="E187" s="565" t="e">
        <f>+E188+#REF!+#REF!</f>
        <v>#REF!</v>
      </c>
      <c r="F187" s="565"/>
      <c r="G187" s="565" t="e">
        <f>+G188+#REF!+#REF!</f>
        <v>#REF!</v>
      </c>
      <c r="H187" s="564" t="e">
        <f>+H188+#REF!+#REF!</f>
        <v>#REF!</v>
      </c>
      <c r="I187" s="566"/>
      <c r="J187" s="566"/>
      <c r="K187" s="566"/>
      <c r="L187" s="562"/>
      <c r="M187" s="566"/>
      <c r="N187" s="567"/>
      <c r="O187" s="566"/>
      <c r="P187" s="566"/>
      <c r="Q187" s="567"/>
      <c r="R187" s="562"/>
      <c r="S187" s="562"/>
      <c r="T187" s="774"/>
      <c r="U187" s="562"/>
      <c r="V187" s="562"/>
      <c r="W187" s="562"/>
    </row>
    <row r="188" spans="1:26" s="511" customFormat="1" ht="20.25">
      <c r="A188" s="593">
        <v>1</v>
      </c>
      <c r="B188" s="593" t="s">
        <v>319</v>
      </c>
      <c r="C188" s="603" t="s">
        <v>1393</v>
      </c>
      <c r="D188" s="594">
        <f>+D189+D194+D201+D205</f>
        <v>15</v>
      </c>
      <c r="E188" s="616">
        <f>+E189+E194+E201+E205</f>
        <v>122567.8</v>
      </c>
      <c r="F188" s="616"/>
      <c r="G188" s="616">
        <f>+G189+G194+G201+G205</f>
        <v>94433.889999999985</v>
      </c>
      <c r="H188" s="661">
        <f>+H189+H194+H201+H205</f>
        <v>3</v>
      </c>
      <c r="I188" s="600"/>
      <c r="J188" s="600"/>
      <c r="K188" s="600"/>
      <c r="L188" s="593"/>
      <c r="M188" s="600"/>
      <c r="N188" s="600"/>
      <c r="O188" s="600"/>
      <c r="P188" s="600"/>
      <c r="Q188" s="600"/>
      <c r="R188" s="593"/>
      <c r="S188" s="612"/>
      <c r="T188" s="773"/>
      <c r="U188" s="612"/>
      <c r="V188" s="612"/>
      <c r="W188" s="568"/>
    </row>
    <row r="189" spans="1:26" s="511" customFormat="1" ht="20.25">
      <c r="A189" s="593" t="s">
        <v>52</v>
      </c>
      <c r="B189" s="593" t="s">
        <v>320</v>
      </c>
      <c r="C189" s="603" t="s">
        <v>1390</v>
      </c>
      <c r="D189" s="594">
        <f>SUM(D190:D193)</f>
        <v>4</v>
      </c>
      <c r="E189" s="595">
        <f>SUM(E190:E193)</f>
        <v>17877.900000000001</v>
      </c>
      <c r="F189" s="595"/>
      <c r="G189" s="595">
        <f>SUM(G190:G193)</f>
        <v>19816.37</v>
      </c>
      <c r="H189" s="604">
        <f>SUM(H190:H193)</f>
        <v>0</v>
      </c>
      <c r="I189" s="593"/>
      <c r="J189" s="593"/>
      <c r="K189" s="593"/>
      <c r="L189" s="593"/>
      <c r="M189" s="593"/>
      <c r="N189" s="593"/>
      <c r="O189" s="593"/>
      <c r="P189" s="593"/>
      <c r="Q189" s="593"/>
      <c r="R189" s="593"/>
      <c r="S189" s="612"/>
      <c r="T189" s="773"/>
      <c r="U189" s="612"/>
      <c r="V189" s="612"/>
      <c r="W189" s="612"/>
    </row>
    <row r="190" spans="1:26" ht="283.5">
      <c r="A190" s="725" t="s">
        <v>54</v>
      </c>
      <c r="B190" s="833" t="s">
        <v>1266</v>
      </c>
      <c r="C190" s="833" t="s">
        <v>398</v>
      </c>
      <c r="D190" s="555">
        <v>1</v>
      </c>
      <c r="E190" s="596">
        <v>3008.6</v>
      </c>
      <c r="F190" s="596">
        <v>1202</v>
      </c>
      <c r="G190" s="596">
        <v>4295</v>
      </c>
      <c r="H190" s="725"/>
      <c r="I190" s="725"/>
      <c r="J190" s="725"/>
      <c r="K190" s="763" t="s">
        <v>1863</v>
      </c>
      <c r="L190" s="725" t="s">
        <v>1594</v>
      </c>
      <c r="M190" s="725"/>
      <c r="N190" s="725"/>
      <c r="O190" s="725"/>
      <c r="P190" s="725"/>
      <c r="Q190" s="725"/>
      <c r="R190" s="725" t="s">
        <v>1594</v>
      </c>
      <c r="S190" s="825" t="s">
        <v>2007</v>
      </c>
      <c r="T190" s="776" t="s">
        <v>1933</v>
      </c>
      <c r="U190" s="521" t="s">
        <v>1862</v>
      </c>
      <c r="V190" s="782" t="s">
        <v>1941</v>
      </c>
      <c r="W190" s="725"/>
      <c r="Z190" s="763"/>
    </row>
    <row r="191" spans="1:26" ht="247.5" customHeight="1">
      <c r="A191" s="725" t="s">
        <v>65</v>
      </c>
      <c r="B191" s="833" t="s">
        <v>1293</v>
      </c>
      <c r="C191" s="833" t="s">
        <v>1792</v>
      </c>
      <c r="D191" s="555">
        <v>1</v>
      </c>
      <c r="E191" s="596">
        <v>5502.3</v>
      </c>
      <c r="F191" s="596">
        <v>5103.42</v>
      </c>
      <c r="G191" s="596">
        <v>5103.42</v>
      </c>
      <c r="H191" s="725"/>
      <c r="I191" s="725"/>
      <c r="J191" s="725"/>
      <c r="K191" s="779" t="s">
        <v>2053</v>
      </c>
      <c r="L191" s="725" t="s">
        <v>1233</v>
      </c>
      <c r="M191" s="725"/>
      <c r="N191" s="725"/>
      <c r="O191" s="725"/>
      <c r="P191" s="725"/>
      <c r="Q191" s="725"/>
      <c r="R191" s="725" t="s">
        <v>1233</v>
      </c>
      <c r="S191" s="825" t="s">
        <v>2008</v>
      </c>
      <c r="T191" s="776" t="s">
        <v>1823</v>
      </c>
      <c r="U191" s="760" t="s">
        <v>1847</v>
      </c>
      <c r="V191" s="782" t="s">
        <v>1941</v>
      </c>
      <c r="W191" s="725"/>
      <c r="Z191" s="764"/>
    </row>
    <row r="192" spans="1:26" ht="383.25" customHeight="1">
      <c r="A192" s="725" t="s">
        <v>74</v>
      </c>
      <c r="B192" s="833" t="s">
        <v>1265</v>
      </c>
      <c r="C192" s="833" t="s">
        <v>392</v>
      </c>
      <c r="D192" s="555">
        <v>1</v>
      </c>
      <c r="E192" s="596">
        <v>2002</v>
      </c>
      <c r="F192" s="596">
        <v>900</v>
      </c>
      <c r="G192" s="596">
        <v>3636</v>
      </c>
      <c r="H192" s="725"/>
      <c r="I192" s="725"/>
      <c r="J192" s="725"/>
      <c r="K192" s="779" t="s">
        <v>2048</v>
      </c>
      <c r="L192" s="725" t="s">
        <v>1265</v>
      </c>
      <c r="M192" s="725"/>
      <c r="N192" s="725"/>
      <c r="O192" s="725"/>
      <c r="P192" s="725"/>
      <c r="Q192" s="725"/>
      <c r="R192" s="725" t="s">
        <v>1265</v>
      </c>
      <c r="S192" s="536" t="s">
        <v>2009</v>
      </c>
      <c r="T192" s="776" t="s">
        <v>1934</v>
      </c>
      <c r="U192" s="725" t="s">
        <v>1851</v>
      </c>
      <c r="V192" s="782" t="s">
        <v>1941</v>
      </c>
      <c r="W192" s="725"/>
      <c r="Z192" s="764"/>
    </row>
    <row r="193" spans="1:26" ht="364.5">
      <c r="A193" s="725" t="s">
        <v>78</v>
      </c>
      <c r="B193" s="833" t="s">
        <v>402</v>
      </c>
      <c r="C193" s="833" t="s">
        <v>403</v>
      </c>
      <c r="D193" s="555">
        <v>1</v>
      </c>
      <c r="E193" s="596">
        <v>7365</v>
      </c>
      <c r="F193" s="596">
        <v>6781.95</v>
      </c>
      <c r="G193" s="596">
        <v>6781.95</v>
      </c>
      <c r="H193" s="725"/>
      <c r="I193" s="725"/>
      <c r="J193" s="725"/>
      <c r="K193" s="763" t="s">
        <v>1852</v>
      </c>
      <c r="L193" s="725" t="s">
        <v>402</v>
      </c>
      <c r="M193" s="725"/>
      <c r="N193" s="725"/>
      <c r="O193" s="725"/>
      <c r="P193" s="725"/>
      <c r="Q193" s="725"/>
      <c r="R193" s="725" t="s">
        <v>402</v>
      </c>
      <c r="S193" s="825" t="s">
        <v>2010</v>
      </c>
      <c r="T193" s="777" t="s">
        <v>1935</v>
      </c>
      <c r="U193" s="760" t="s">
        <v>1853</v>
      </c>
      <c r="V193" s="725"/>
      <c r="W193" s="725"/>
      <c r="Z193" s="764"/>
    </row>
    <row r="194" spans="1:26" s="511" customFormat="1" ht="72.75" customHeight="1">
      <c r="A194" s="593" t="s">
        <v>106</v>
      </c>
      <c r="B194" s="593" t="s">
        <v>406</v>
      </c>
      <c r="C194" s="603" t="s">
        <v>1390</v>
      </c>
      <c r="D194" s="594">
        <f>SUM(D195:D200)</f>
        <v>6</v>
      </c>
      <c r="E194" s="595">
        <f>SUM(E195:E200)</f>
        <v>54523.1</v>
      </c>
      <c r="F194" s="595">
        <f>SUM(F195:F200)</f>
        <v>25326.2</v>
      </c>
      <c r="G194" s="595">
        <f>SUM(G195:G200)</f>
        <v>42029.7</v>
      </c>
      <c r="H194" s="617">
        <f>COUNTIF(H195:H198,"x")</f>
        <v>0</v>
      </c>
      <c r="I194" s="593"/>
      <c r="J194" s="593"/>
      <c r="K194" s="593"/>
      <c r="L194" s="593"/>
      <c r="M194" s="593"/>
      <c r="N194" s="593"/>
      <c r="O194" s="593"/>
      <c r="P194" s="593"/>
      <c r="Q194" s="593"/>
      <c r="R194" s="593"/>
      <c r="S194" s="612"/>
      <c r="T194" s="773"/>
      <c r="U194" s="612"/>
      <c r="V194" s="612"/>
      <c r="W194" s="612"/>
      <c r="Z194" s="764"/>
    </row>
    <row r="195" spans="1:26" ht="336.75" customHeight="1">
      <c r="A195" s="725" t="s">
        <v>108</v>
      </c>
      <c r="B195" s="833" t="s">
        <v>1280</v>
      </c>
      <c r="C195" s="833" t="s">
        <v>1793</v>
      </c>
      <c r="D195" s="555">
        <v>1</v>
      </c>
      <c r="E195" s="596">
        <v>10859.5</v>
      </c>
      <c r="F195" s="596" t="s">
        <v>1840</v>
      </c>
      <c r="G195" s="596">
        <v>7717.9</v>
      </c>
      <c r="H195" s="725"/>
      <c r="I195" s="725"/>
      <c r="J195" s="725"/>
      <c r="K195" s="761" t="s">
        <v>2054</v>
      </c>
      <c r="L195" s="725" t="s">
        <v>1280</v>
      </c>
      <c r="M195" s="725"/>
      <c r="N195" s="725"/>
      <c r="O195" s="725"/>
      <c r="P195" s="725"/>
      <c r="Q195" s="725"/>
      <c r="R195" s="725" t="s">
        <v>1280</v>
      </c>
      <c r="S195" s="827" t="s">
        <v>2011</v>
      </c>
      <c r="T195" s="776" t="s">
        <v>1823</v>
      </c>
      <c r="U195" s="732" t="s">
        <v>1842</v>
      </c>
      <c r="V195" s="782" t="s">
        <v>1941</v>
      </c>
      <c r="W195" s="725"/>
      <c r="Z195" s="764"/>
    </row>
    <row r="196" spans="1:26" ht="409.5" customHeight="1">
      <c r="A196" s="725" t="s">
        <v>155</v>
      </c>
      <c r="B196" s="833" t="s">
        <v>1277</v>
      </c>
      <c r="C196" s="833" t="s">
        <v>448</v>
      </c>
      <c r="D196" s="555">
        <v>1</v>
      </c>
      <c r="E196" s="596">
        <v>11747</v>
      </c>
      <c r="F196" s="596">
        <v>8356</v>
      </c>
      <c r="G196" s="596">
        <v>8356</v>
      </c>
      <c r="H196" s="725"/>
      <c r="I196" s="725"/>
      <c r="J196" s="725"/>
      <c r="K196" s="850" t="s">
        <v>2049</v>
      </c>
      <c r="L196" s="725" t="s">
        <v>1277</v>
      </c>
      <c r="M196" s="725"/>
      <c r="N196" s="725"/>
      <c r="O196" s="725"/>
      <c r="P196" s="725"/>
      <c r="Q196" s="725"/>
      <c r="R196" s="725" t="s">
        <v>1277</v>
      </c>
      <c r="S196" s="826" t="s">
        <v>2012</v>
      </c>
      <c r="T196" s="776" t="s">
        <v>1821</v>
      </c>
      <c r="U196" s="767" t="s">
        <v>1876</v>
      </c>
      <c r="V196" s="782" t="s">
        <v>1941</v>
      </c>
      <c r="W196" s="725"/>
      <c r="Z196" s="768"/>
    </row>
    <row r="197" spans="1:26" ht="409.5" customHeight="1">
      <c r="A197" s="725" t="s">
        <v>199</v>
      </c>
      <c r="B197" s="833" t="s">
        <v>1281</v>
      </c>
      <c r="C197" s="833" t="s">
        <v>460</v>
      </c>
      <c r="D197" s="555">
        <v>1</v>
      </c>
      <c r="E197" s="596">
        <v>7934</v>
      </c>
      <c r="F197" s="596">
        <v>5275</v>
      </c>
      <c r="G197" s="596">
        <v>5275</v>
      </c>
      <c r="H197" s="725"/>
      <c r="I197" s="725"/>
      <c r="J197" s="558"/>
      <c r="K197" s="558" t="s">
        <v>2057</v>
      </c>
      <c r="L197" s="725" t="s">
        <v>1281</v>
      </c>
      <c r="M197" s="725"/>
      <c r="N197" s="725"/>
      <c r="O197" s="558"/>
      <c r="P197" s="725"/>
      <c r="Q197" s="725"/>
      <c r="R197" s="725" t="s">
        <v>1281</v>
      </c>
      <c r="S197" s="827" t="s">
        <v>2013</v>
      </c>
      <c r="T197" s="776" t="s">
        <v>1822</v>
      </c>
      <c r="U197" s="767" t="s">
        <v>1875</v>
      </c>
      <c r="V197" s="782" t="s">
        <v>1941</v>
      </c>
      <c r="W197" s="725"/>
      <c r="Z197" s="764"/>
    </row>
    <row r="198" spans="1:26" ht="408" customHeight="1">
      <c r="A198" s="725" t="s">
        <v>205</v>
      </c>
      <c r="B198" s="833" t="s">
        <v>1278</v>
      </c>
      <c r="C198" s="833" t="s">
        <v>451</v>
      </c>
      <c r="D198" s="555">
        <v>1</v>
      </c>
      <c r="E198" s="596">
        <v>12861</v>
      </c>
      <c r="F198" s="596">
        <v>7960</v>
      </c>
      <c r="G198" s="596">
        <v>7960</v>
      </c>
      <c r="H198" s="725"/>
      <c r="I198" s="725"/>
      <c r="J198" s="725"/>
      <c r="K198" s="534" t="s">
        <v>1874</v>
      </c>
      <c r="L198" s="725" t="s">
        <v>1278</v>
      </c>
      <c r="M198" s="725"/>
      <c r="N198" s="725"/>
      <c r="O198" s="725"/>
      <c r="P198" s="725"/>
      <c r="Q198" s="725"/>
      <c r="R198" s="725" t="s">
        <v>1278</v>
      </c>
      <c r="S198" s="827" t="s">
        <v>2014</v>
      </c>
      <c r="T198" s="776" t="s">
        <v>1821</v>
      </c>
      <c r="U198" s="762" t="s">
        <v>1873</v>
      </c>
      <c r="V198" s="782" t="s">
        <v>1941</v>
      </c>
      <c r="W198" s="725"/>
      <c r="Z198" s="765"/>
    </row>
    <row r="199" spans="1:26" ht="313.5" customHeight="1">
      <c r="A199" s="517">
        <v>1</v>
      </c>
      <c r="B199" s="862" t="s">
        <v>1279</v>
      </c>
      <c r="C199" s="862" t="s">
        <v>454</v>
      </c>
      <c r="D199" s="519">
        <v>1</v>
      </c>
      <c r="E199" s="535">
        <v>6756</v>
      </c>
      <c r="F199" s="535">
        <v>2454.6999999999998</v>
      </c>
      <c r="G199" s="535">
        <v>7966.7</v>
      </c>
      <c r="H199" s="517"/>
      <c r="I199" s="517"/>
      <c r="J199" s="517"/>
      <c r="K199" s="518" t="s">
        <v>1881</v>
      </c>
      <c r="L199" s="517" t="s">
        <v>1279</v>
      </c>
      <c r="M199" s="517"/>
      <c r="N199" s="517"/>
      <c r="O199" s="517"/>
      <c r="P199" s="517"/>
      <c r="Q199" s="517"/>
      <c r="R199" s="517" t="s">
        <v>1279</v>
      </c>
      <c r="S199" s="835" t="s">
        <v>2019</v>
      </c>
      <c r="T199" s="776" t="s">
        <v>1824</v>
      </c>
      <c r="U199" s="543" t="s">
        <v>1882</v>
      </c>
      <c r="V199" s="782" t="s">
        <v>1941</v>
      </c>
      <c r="W199" s="517"/>
      <c r="Z199" s="754"/>
    </row>
    <row r="200" spans="1:26" ht="162">
      <c r="A200" s="517">
        <v>2</v>
      </c>
      <c r="B200" s="862" t="s">
        <v>1332</v>
      </c>
      <c r="C200" s="862" t="s">
        <v>1285</v>
      </c>
      <c r="D200" s="519">
        <v>1</v>
      </c>
      <c r="E200" s="520">
        <v>4365.6000000000004</v>
      </c>
      <c r="F200" s="520">
        <v>1280.5</v>
      </c>
      <c r="G200" s="520">
        <v>4754.1000000000004</v>
      </c>
      <c r="H200" s="517"/>
      <c r="I200" s="517"/>
      <c r="J200" s="517"/>
      <c r="K200" s="518" t="s">
        <v>1877</v>
      </c>
      <c r="L200" s="517" t="s">
        <v>1276</v>
      </c>
      <c r="M200" s="517"/>
      <c r="N200" s="517"/>
      <c r="O200" s="517"/>
      <c r="P200" s="517"/>
      <c r="Q200" s="517"/>
      <c r="R200" s="517" t="s">
        <v>1276</v>
      </c>
      <c r="S200" s="863" t="s">
        <v>2020</v>
      </c>
      <c r="T200" s="776" t="s">
        <v>1936</v>
      </c>
      <c r="U200" s="517" t="s">
        <v>1878</v>
      </c>
      <c r="V200" s="782" t="s">
        <v>1941</v>
      </c>
      <c r="W200" s="543"/>
      <c r="Z200" s="754"/>
    </row>
    <row r="201" spans="1:26" s="511" customFormat="1" ht="40.5">
      <c r="A201" s="593" t="s">
        <v>463</v>
      </c>
      <c r="B201" s="593" t="s">
        <v>464</v>
      </c>
      <c r="C201" s="603" t="s">
        <v>1386</v>
      </c>
      <c r="D201" s="594">
        <f>SUM(D202:D204)</f>
        <v>3</v>
      </c>
      <c r="E201" s="595">
        <f>SUM(E202:E204)</f>
        <v>36399.699999999997</v>
      </c>
      <c r="F201" s="595"/>
      <c r="G201" s="595">
        <f>SUM(G202:G204)</f>
        <v>22696</v>
      </c>
      <c r="H201" s="593">
        <f>COUNTIF(H202:H204,"x")</f>
        <v>3</v>
      </c>
      <c r="I201" s="593"/>
      <c r="J201" s="593"/>
      <c r="K201" s="593"/>
      <c r="L201" s="593"/>
      <c r="M201" s="593"/>
      <c r="N201" s="593"/>
      <c r="O201" s="593"/>
      <c r="P201" s="593"/>
      <c r="Q201" s="593"/>
      <c r="R201" s="593"/>
      <c r="S201" s="612"/>
      <c r="T201" s="773"/>
      <c r="U201" s="612"/>
      <c r="V201" s="612"/>
      <c r="W201" s="559"/>
      <c r="Z201" s="766"/>
    </row>
    <row r="202" spans="1:26" ht="231" customHeight="1">
      <c r="A202" s="725" t="s">
        <v>465</v>
      </c>
      <c r="B202" s="833" t="s">
        <v>1282</v>
      </c>
      <c r="C202" s="833" t="s">
        <v>481</v>
      </c>
      <c r="D202" s="555">
        <v>1</v>
      </c>
      <c r="E202" s="596">
        <v>9423.1</v>
      </c>
      <c r="F202" s="770">
        <v>2503.9</v>
      </c>
      <c r="G202" s="770">
        <v>5505.5</v>
      </c>
      <c r="H202" s="725" t="s">
        <v>57</v>
      </c>
      <c r="I202" s="725" t="s">
        <v>482</v>
      </c>
      <c r="J202" s="558">
        <v>41639</v>
      </c>
      <c r="K202" s="518" t="s">
        <v>2052</v>
      </c>
      <c r="L202" s="725" t="s">
        <v>1282</v>
      </c>
      <c r="M202" s="725"/>
      <c r="N202" s="725"/>
      <c r="O202" s="558"/>
      <c r="P202" s="725"/>
      <c r="Q202" s="725"/>
      <c r="R202" s="725" t="s">
        <v>1282</v>
      </c>
      <c r="S202" s="829" t="s">
        <v>2015</v>
      </c>
      <c r="T202" s="776" t="s">
        <v>1827</v>
      </c>
      <c r="U202" s="521" t="s">
        <v>1898</v>
      </c>
      <c r="V202" s="782" t="s">
        <v>1941</v>
      </c>
      <c r="W202" s="725"/>
      <c r="Z202" s="766"/>
    </row>
    <row r="203" spans="1:26" ht="344.25">
      <c r="A203" s="725" t="s">
        <v>469</v>
      </c>
      <c r="B203" s="833" t="s">
        <v>1283</v>
      </c>
      <c r="C203" s="833" t="s">
        <v>1798</v>
      </c>
      <c r="D203" s="555">
        <v>1</v>
      </c>
      <c r="E203" s="596">
        <v>13993.3</v>
      </c>
      <c r="F203" s="770">
        <v>7947.5</v>
      </c>
      <c r="G203" s="770">
        <v>7947.5</v>
      </c>
      <c r="H203" s="725" t="s">
        <v>57</v>
      </c>
      <c r="I203" s="725" t="s">
        <v>484</v>
      </c>
      <c r="J203" s="558">
        <v>41639</v>
      </c>
      <c r="K203" s="558" t="s">
        <v>2051</v>
      </c>
      <c r="L203" s="725" t="s">
        <v>1283</v>
      </c>
      <c r="M203" s="725"/>
      <c r="N203" s="725"/>
      <c r="O203" s="558"/>
      <c r="P203" s="725"/>
      <c r="Q203" s="725"/>
      <c r="R203" s="725" t="s">
        <v>1283</v>
      </c>
      <c r="S203" s="828" t="s">
        <v>2015</v>
      </c>
      <c r="T203" s="776" t="s">
        <v>1826</v>
      </c>
      <c r="U203" s="521" t="s">
        <v>1896</v>
      </c>
      <c r="V203" s="782" t="s">
        <v>1941</v>
      </c>
      <c r="W203" s="725"/>
    </row>
    <row r="204" spans="1:26" ht="408" customHeight="1">
      <c r="A204" s="725" t="s">
        <v>473</v>
      </c>
      <c r="B204" s="833" t="s">
        <v>443</v>
      </c>
      <c r="C204" s="833" t="s">
        <v>1799</v>
      </c>
      <c r="D204" s="555">
        <v>1</v>
      </c>
      <c r="E204" s="596">
        <v>12983.3</v>
      </c>
      <c r="F204" s="596">
        <v>3407.19</v>
      </c>
      <c r="G204" s="596">
        <v>9243</v>
      </c>
      <c r="H204" s="725" t="s">
        <v>57</v>
      </c>
      <c r="I204" s="725" t="s">
        <v>485</v>
      </c>
      <c r="J204" s="558">
        <v>41639</v>
      </c>
      <c r="K204" s="518" t="s">
        <v>2050</v>
      </c>
      <c r="L204" s="725" t="s">
        <v>443</v>
      </c>
      <c r="M204" s="725"/>
      <c r="N204" s="725"/>
      <c r="O204" s="558"/>
      <c r="P204" s="725"/>
      <c r="Q204" s="725"/>
      <c r="R204" s="725" t="s">
        <v>443</v>
      </c>
      <c r="S204" s="829" t="s">
        <v>2016</v>
      </c>
      <c r="T204" s="776" t="s">
        <v>1825</v>
      </c>
      <c r="U204" s="521" t="s">
        <v>1896</v>
      </c>
      <c r="V204" s="782" t="s">
        <v>1941</v>
      </c>
      <c r="W204" s="725"/>
      <c r="Z204" s="758"/>
    </row>
    <row r="205" spans="1:26" s="511" customFormat="1" ht="20.25">
      <c r="A205" s="593" t="s">
        <v>486</v>
      </c>
      <c r="B205" s="593" t="s">
        <v>487</v>
      </c>
      <c r="C205" s="603" t="s">
        <v>1392</v>
      </c>
      <c r="D205" s="594">
        <f>SUM(D206:D207)</f>
        <v>2</v>
      </c>
      <c r="E205" s="595">
        <f>SUM(E206:E207)</f>
        <v>13767.1</v>
      </c>
      <c r="F205" s="595"/>
      <c r="G205" s="595">
        <f>SUM(G206:G207)</f>
        <v>9891.82</v>
      </c>
      <c r="H205" s="619">
        <f>COUNTIF(H206:H207,"x")</f>
        <v>0</v>
      </c>
      <c r="I205" s="598"/>
      <c r="J205" s="598"/>
      <c r="K205" s="598"/>
      <c r="L205" s="593"/>
      <c r="M205" s="598"/>
      <c r="N205" s="593"/>
      <c r="O205" s="598"/>
      <c r="P205" s="598"/>
      <c r="Q205" s="593"/>
      <c r="R205" s="593"/>
      <c r="S205" s="612"/>
      <c r="T205" s="773"/>
      <c r="U205" s="612"/>
      <c r="V205" s="612"/>
      <c r="W205" s="620"/>
    </row>
    <row r="206" spans="1:26" ht="289.5" customHeight="1">
      <c r="A206" s="725" t="s">
        <v>488</v>
      </c>
      <c r="B206" s="1004" t="s">
        <v>489</v>
      </c>
      <c r="C206" s="833" t="s">
        <v>494</v>
      </c>
      <c r="D206" s="555">
        <v>1</v>
      </c>
      <c r="E206" s="596">
        <v>5227.1000000000004</v>
      </c>
      <c r="F206" s="596">
        <v>1716.2</v>
      </c>
      <c r="G206" s="596">
        <v>5655.49</v>
      </c>
      <c r="H206" s="725"/>
      <c r="I206" s="725"/>
      <c r="J206" s="725"/>
      <c r="K206" s="851" t="s">
        <v>2055</v>
      </c>
      <c r="L206" s="725" t="s">
        <v>493</v>
      </c>
      <c r="M206" s="725"/>
      <c r="N206" s="725"/>
      <c r="O206" s="725"/>
      <c r="P206" s="725"/>
      <c r="Q206" s="725"/>
      <c r="R206" s="725" t="s">
        <v>493</v>
      </c>
      <c r="S206" s="831" t="s">
        <v>2017</v>
      </c>
      <c r="T206" s="776" t="s">
        <v>1817</v>
      </c>
      <c r="U206" s="521" t="s">
        <v>1866</v>
      </c>
      <c r="V206" s="782" t="s">
        <v>1941</v>
      </c>
      <c r="W206" s="725"/>
    </row>
    <row r="207" spans="1:26" ht="162">
      <c r="A207" s="725" t="s">
        <v>492</v>
      </c>
      <c r="B207" s="1004"/>
      <c r="C207" s="833" t="s">
        <v>491</v>
      </c>
      <c r="D207" s="555">
        <v>1</v>
      </c>
      <c r="E207" s="596">
        <v>8540</v>
      </c>
      <c r="F207" s="596">
        <v>1906.62</v>
      </c>
      <c r="G207" s="596">
        <v>4236.33</v>
      </c>
      <c r="H207" s="725"/>
      <c r="I207" s="556"/>
      <c r="J207" s="556"/>
      <c r="K207" s="759" t="s">
        <v>1865</v>
      </c>
      <c r="L207" s="725" t="s">
        <v>490</v>
      </c>
      <c r="M207" s="725"/>
      <c r="N207" s="725"/>
      <c r="O207" s="556"/>
      <c r="P207" s="725"/>
      <c r="Q207" s="725"/>
      <c r="R207" s="725" t="s">
        <v>490</v>
      </c>
      <c r="S207" s="830" t="s">
        <v>2018</v>
      </c>
      <c r="T207" s="776" t="s">
        <v>1817</v>
      </c>
      <c r="U207" s="521" t="s">
        <v>1864</v>
      </c>
      <c r="V207" s="782" t="s">
        <v>1941</v>
      </c>
      <c r="W207" s="725"/>
    </row>
    <row r="208" spans="1:26" s="487" customFormat="1" ht="39.75" hidden="1" customHeight="1">
      <c r="A208" s="908" t="s">
        <v>1395</v>
      </c>
      <c r="B208" s="909"/>
      <c r="C208" s="723" t="s">
        <v>1805</v>
      </c>
      <c r="D208" s="489" t="e">
        <f>+#REF!+#REF!+D17</f>
        <v>#REF!</v>
      </c>
      <c r="E208" s="490" t="e">
        <f>+#REF!+#REF!+E17</f>
        <v>#REF!</v>
      </c>
      <c r="F208" s="490"/>
      <c r="G208" s="490" t="e">
        <f>+#REF!+#REF!+G17</f>
        <v>#REF!</v>
      </c>
      <c r="H208" s="489" t="e">
        <f>+#REF!+#REF!+H17</f>
        <v>#REF!</v>
      </c>
      <c r="I208" s="492"/>
      <c r="J208" s="492"/>
      <c r="K208" s="492"/>
      <c r="L208" s="493"/>
      <c r="M208" s="492"/>
      <c r="N208" s="493"/>
      <c r="O208" s="492"/>
      <c r="P208" s="492"/>
      <c r="Q208" s="493"/>
      <c r="R208" s="493"/>
      <c r="S208" s="685"/>
      <c r="T208" s="775"/>
      <c r="U208" s="685"/>
      <c r="V208" s="685"/>
      <c r="W208" s="494"/>
      <c r="Z208" s="769"/>
    </row>
    <row r="209" spans="1:23" ht="20.25" hidden="1">
      <c r="A209" s="516"/>
      <c r="B209" s="475"/>
      <c r="C209" s="475"/>
      <c r="D209" s="639"/>
      <c r="E209" s="551"/>
      <c r="F209" s="640"/>
      <c r="G209" s="640"/>
      <c r="H209" s="475"/>
      <c r="I209" s="516"/>
      <c r="J209" s="516"/>
      <c r="K209" s="516"/>
      <c r="M209" s="516"/>
      <c r="N209" s="516"/>
      <c r="O209" s="516"/>
      <c r="P209" s="516"/>
      <c r="Q209" s="516"/>
    </row>
    <row r="210" spans="1:23" ht="20.25" hidden="1">
      <c r="A210" s="516"/>
      <c r="B210" s="475"/>
      <c r="C210" s="475"/>
      <c r="D210" s="639"/>
      <c r="E210" s="641"/>
      <c r="F210" s="641"/>
      <c r="G210" s="642"/>
      <c r="H210" s="475"/>
      <c r="I210" s="516"/>
      <c r="J210" s="516"/>
      <c r="K210" s="516"/>
      <c r="M210" s="516"/>
      <c r="N210" s="516"/>
      <c r="O210" s="516"/>
      <c r="P210" s="516"/>
      <c r="Q210" s="516"/>
    </row>
    <row r="211" spans="1:23" ht="20.25" hidden="1">
      <c r="A211" s="516"/>
      <c r="B211" s="516"/>
      <c r="C211" s="643" t="s">
        <v>1402</v>
      </c>
      <c r="D211" s="639"/>
      <c r="E211" s="641"/>
      <c r="F211" s="641"/>
      <c r="G211" s="642"/>
      <c r="H211" s="475"/>
      <c r="I211" s="516"/>
      <c r="J211" s="516"/>
      <c r="K211" s="516"/>
      <c r="M211" s="516"/>
      <c r="N211" s="516"/>
      <c r="O211" s="516"/>
      <c r="P211" s="516"/>
      <c r="Q211" s="516"/>
    </row>
    <row r="212" spans="1:23" ht="20.25" hidden="1">
      <c r="A212" s="516"/>
      <c r="B212" s="475"/>
      <c r="C212" s="641">
        <f>+'BIEU 02 _578 (TCKH)'!H22</f>
        <v>0</v>
      </c>
      <c r="D212" s="639"/>
      <c r="E212" s="642"/>
      <c r="F212" s="642"/>
      <c r="G212" s="642"/>
      <c r="H212" s="475"/>
      <c r="I212" s="516"/>
      <c r="J212" s="516"/>
      <c r="K212" s="516"/>
      <c r="M212" s="516"/>
      <c r="N212" s="516"/>
      <c r="O212" s="516"/>
      <c r="P212" s="516"/>
      <c r="Q212" s="516"/>
    </row>
    <row r="213" spans="1:23" ht="20.25" hidden="1">
      <c r="A213" s="516"/>
      <c r="B213" s="475"/>
      <c r="C213" s="645">
        <f>+'BIEU 02 _578 (TCKH)'!H23+'BIEU 02 _578 (TCKH)'!H24</f>
        <v>0</v>
      </c>
      <c r="D213" s="639"/>
      <c r="E213" s="642"/>
      <c r="F213" s="642"/>
      <c r="G213" s="642"/>
      <c r="H213" s="475"/>
      <c r="I213" s="516"/>
      <c r="J213" s="516"/>
      <c r="K213" s="516"/>
      <c r="M213" s="516"/>
      <c r="N213" s="516"/>
      <c r="O213" s="516"/>
      <c r="P213" s="516"/>
      <c r="Q213" s="516"/>
    </row>
    <row r="214" spans="1:23" ht="20.25" hidden="1">
      <c r="A214" s="516"/>
      <c r="B214" s="475"/>
      <c r="C214" s="645">
        <f>+C213+C212</f>
        <v>0</v>
      </c>
      <c r="D214" s="639"/>
      <c r="E214" s="646"/>
      <c r="F214" s="646"/>
      <c r="G214" s="642"/>
      <c r="H214" s="475"/>
      <c r="I214" s="516"/>
      <c r="J214" s="516"/>
      <c r="K214" s="516"/>
      <c r="M214" s="516"/>
      <c r="N214" s="516"/>
      <c r="O214" s="516"/>
      <c r="P214" s="516"/>
      <c r="Q214" s="516"/>
    </row>
    <row r="215" spans="1:23" ht="20.25" hidden="1">
      <c r="A215" s="516"/>
      <c r="B215" s="475"/>
      <c r="C215" s="641"/>
      <c r="D215" s="639"/>
      <c r="E215" s="642"/>
      <c r="F215" s="642"/>
      <c r="G215" s="642"/>
      <c r="H215" s="475"/>
      <c r="I215" s="516"/>
      <c r="J215" s="516"/>
      <c r="K215" s="516"/>
      <c r="M215" s="516"/>
      <c r="N215" s="516"/>
      <c r="O215" s="516"/>
      <c r="P215" s="516"/>
      <c r="Q215" s="516"/>
    </row>
    <row r="216" spans="1:23" ht="20.25" hidden="1">
      <c r="A216" s="516"/>
      <c r="B216" s="475"/>
      <c r="C216" s="644">
        <f>+'BIEU 02 _578 (TCKH)'!H12</f>
        <v>13205.400000000001</v>
      </c>
      <c r="D216" s="639"/>
      <c r="E216" s="642"/>
      <c r="F216" s="642"/>
      <c r="G216" s="642"/>
      <c r="H216" s="475"/>
      <c r="I216" s="516"/>
      <c r="J216" s="516"/>
      <c r="K216" s="516"/>
      <c r="M216" s="516"/>
      <c r="N216" s="516"/>
      <c r="O216" s="516"/>
      <c r="P216" s="516"/>
      <c r="Q216" s="516"/>
    </row>
    <row r="217" spans="1:23" ht="20.25" hidden="1">
      <c r="A217" s="516"/>
      <c r="B217" s="475"/>
      <c r="C217" s="645"/>
      <c r="D217" s="639"/>
      <c r="E217" s="642"/>
      <c r="F217" s="642"/>
      <c r="G217" s="642"/>
      <c r="H217" s="475"/>
      <c r="I217" s="516"/>
      <c r="J217" s="516"/>
      <c r="K217" s="516"/>
      <c r="M217" s="516"/>
      <c r="N217" s="516"/>
      <c r="O217" s="516"/>
      <c r="P217" s="516"/>
      <c r="Q217" s="516"/>
    </row>
    <row r="218" spans="1:23" ht="20.25" hidden="1">
      <c r="A218" s="516"/>
      <c r="B218" s="475"/>
      <c r="C218" s="644"/>
      <c r="D218" s="639"/>
      <c r="E218" s="642"/>
      <c r="F218" s="642"/>
      <c r="G218" s="642"/>
      <c r="H218" s="475"/>
      <c r="I218" s="516"/>
      <c r="J218" s="516"/>
      <c r="K218" s="516"/>
      <c r="M218" s="516"/>
      <c r="N218" s="516"/>
      <c r="O218" s="516"/>
      <c r="P218" s="516"/>
      <c r="Q218" s="516"/>
    </row>
    <row r="219" spans="1:23" ht="20.25" hidden="1">
      <c r="A219" s="516"/>
      <c r="B219" s="475"/>
      <c r="C219" s="475"/>
      <c r="D219" s="639"/>
      <c r="E219" s="642"/>
      <c r="F219" s="642"/>
      <c r="G219" s="642"/>
      <c r="H219" s="475"/>
      <c r="I219" s="516"/>
      <c r="J219" s="516"/>
      <c r="K219" s="516"/>
      <c r="M219" s="516"/>
      <c r="N219" s="516"/>
      <c r="O219" s="516"/>
      <c r="P219" s="516"/>
      <c r="Q219" s="516"/>
    </row>
    <row r="220" spans="1:23" ht="20.25" hidden="1">
      <c r="A220" s="516"/>
      <c r="B220" s="475"/>
      <c r="C220" s="475"/>
      <c r="D220" s="639"/>
      <c r="E220" s="642"/>
      <c r="F220" s="642"/>
      <c r="G220" s="642"/>
      <c r="H220" s="475"/>
      <c r="I220" s="516"/>
      <c r="J220" s="516"/>
      <c r="K220" s="516"/>
      <c r="M220" s="516"/>
      <c r="N220" s="516"/>
      <c r="O220" s="516"/>
      <c r="P220" s="516"/>
      <c r="Q220" s="516"/>
    </row>
    <row r="221" spans="1:23" ht="409.5" hidden="1">
      <c r="A221" s="517">
        <v>5</v>
      </c>
      <c r="B221" s="545" t="s">
        <v>1381</v>
      </c>
      <c r="C221" s="545" t="s">
        <v>1414</v>
      </c>
      <c r="D221" s="647">
        <v>1</v>
      </c>
      <c r="E221" s="531">
        <v>1542.1</v>
      </c>
      <c r="F221" s="531"/>
      <c r="G221" s="531">
        <v>1182</v>
      </c>
      <c r="H221" s="648" t="s">
        <v>57</v>
      </c>
      <c r="I221" s="545" t="s">
        <v>616</v>
      </c>
      <c r="J221" s="544" t="s">
        <v>79</v>
      </c>
      <c r="K221" s="544"/>
      <c r="M221" s="544"/>
      <c r="N221" s="544"/>
      <c r="O221" s="544"/>
      <c r="P221" s="545" t="s">
        <v>617</v>
      </c>
      <c r="Q221" s="545" t="s">
        <v>618</v>
      </c>
    </row>
    <row r="222" spans="1:23" ht="20.25">
      <c r="A222" s="516"/>
      <c r="B222" s="475"/>
      <c r="C222" s="475"/>
      <c r="D222" s="639"/>
      <c r="E222" s="642"/>
      <c r="F222" s="642"/>
      <c r="G222" s="642"/>
      <c r="H222" s="475"/>
      <c r="I222" s="516"/>
      <c r="J222" s="516"/>
      <c r="K222" s="516"/>
      <c r="M222" s="516"/>
      <c r="N222" s="516"/>
      <c r="O222" s="516"/>
      <c r="P222" s="516"/>
      <c r="Q222" s="516"/>
    </row>
    <row r="223" spans="1:23" ht="27.75" customHeight="1">
      <c r="A223" s="516"/>
      <c r="B223" s="649"/>
      <c r="C223" s="475"/>
      <c r="D223" s="639"/>
      <c r="E223" s="642"/>
      <c r="F223" s="642"/>
      <c r="G223" s="642"/>
      <c r="H223" s="475"/>
      <c r="I223" s="516"/>
      <c r="J223" s="516"/>
      <c r="K223" s="516"/>
      <c r="M223" s="516"/>
      <c r="N223" s="516"/>
      <c r="O223" s="516"/>
      <c r="P223" s="878"/>
      <c r="Q223" s="878"/>
      <c r="R223" s="878"/>
      <c r="S223" s="878"/>
      <c r="T223" s="878"/>
      <c r="U223" s="878"/>
      <c r="V223" s="878"/>
      <c r="W223" s="878"/>
    </row>
    <row r="224" spans="1:23" ht="20.25">
      <c r="A224" s="516"/>
      <c r="B224" s="650"/>
      <c r="C224" s="475"/>
      <c r="D224" s="651"/>
      <c r="E224" s="652"/>
      <c r="F224" s="652"/>
      <c r="G224" s="652"/>
      <c r="H224" s="475"/>
      <c r="I224" s="516"/>
      <c r="J224" s="516"/>
      <c r="K224" s="516"/>
      <c r="L224" s="511"/>
      <c r="M224" s="516"/>
      <c r="N224" s="516"/>
      <c r="O224" s="516"/>
      <c r="P224" s="511"/>
      <c r="Q224" s="511"/>
      <c r="R224" s="511"/>
      <c r="S224" s="511"/>
      <c r="T224" s="511"/>
      <c r="U224" s="511"/>
      <c r="V224" s="511"/>
      <c r="W224" s="511"/>
    </row>
    <row r="225" spans="1:23" ht="19.5" customHeight="1">
      <c r="A225" s="516"/>
      <c r="B225" s="650"/>
      <c r="C225" s="475"/>
      <c r="D225" s="639"/>
      <c r="E225" s="642"/>
      <c r="F225" s="642"/>
      <c r="G225" s="642"/>
      <c r="H225" s="475"/>
      <c r="I225" s="516"/>
      <c r="J225" s="516"/>
      <c r="K225" s="516"/>
      <c r="L225" s="511"/>
      <c r="M225" s="516"/>
      <c r="N225" s="516"/>
      <c r="O225" s="516"/>
      <c r="P225" s="511"/>
      <c r="Q225" s="511"/>
      <c r="R225" s="511"/>
      <c r="S225" s="511"/>
      <c r="T225" s="511"/>
      <c r="U225" s="511"/>
      <c r="V225" s="511"/>
      <c r="W225" s="511"/>
    </row>
    <row r="226" spans="1:23" ht="17.25" customHeight="1">
      <c r="A226" s="516"/>
      <c r="B226" s="475"/>
      <c r="C226" s="475"/>
      <c r="D226" s="639"/>
      <c r="E226" s="642"/>
      <c r="F226" s="642"/>
      <c r="G226" s="642"/>
      <c r="H226" s="475"/>
      <c r="I226" s="516"/>
      <c r="J226" s="516"/>
      <c r="K226" s="516"/>
      <c r="L226" s="511"/>
      <c r="M226" s="516"/>
      <c r="N226" s="516"/>
      <c r="O226" s="516"/>
      <c r="P226" s="511"/>
      <c r="Q226" s="511"/>
      <c r="R226" s="511"/>
      <c r="S226" s="511"/>
      <c r="T226" s="511"/>
      <c r="U226" s="511"/>
      <c r="V226" s="511"/>
      <c r="W226" s="511"/>
    </row>
    <row r="227" spans="1:23" ht="20.25" hidden="1">
      <c r="A227" s="516"/>
      <c r="B227" s="475"/>
      <c r="C227" s="475"/>
      <c r="D227" s="639"/>
      <c r="E227" s="642"/>
      <c r="F227" s="642"/>
      <c r="G227" s="642"/>
      <c r="H227" s="475"/>
      <c r="I227" s="516"/>
      <c r="J227" s="516"/>
      <c r="K227" s="516"/>
      <c r="L227" s="511"/>
      <c r="M227" s="516"/>
      <c r="N227" s="516"/>
      <c r="O227" s="516"/>
      <c r="P227" s="511"/>
      <c r="Q227" s="511"/>
      <c r="R227" s="511"/>
      <c r="S227" s="511"/>
      <c r="T227" s="511"/>
      <c r="U227" s="511"/>
      <c r="V227" s="511"/>
      <c r="W227" s="511"/>
    </row>
    <row r="228" spans="1:23" ht="20.25" hidden="1">
      <c r="A228" s="516"/>
      <c r="B228" s="475"/>
      <c r="C228" s="475"/>
      <c r="D228" s="639"/>
      <c r="E228" s="642"/>
      <c r="F228" s="642"/>
      <c r="G228" s="642"/>
      <c r="H228" s="475"/>
      <c r="I228" s="516"/>
      <c r="J228" s="516"/>
      <c r="K228" s="516"/>
      <c r="L228" s="511"/>
      <c r="M228" s="516"/>
      <c r="N228" s="516"/>
      <c r="O228" s="516"/>
      <c r="P228" s="511"/>
      <c r="Q228" s="511"/>
      <c r="R228" s="511"/>
      <c r="S228" s="511"/>
      <c r="T228" s="511"/>
      <c r="U228" s="511"/>
      <c r="V228" s="511"/>
      <c r="W228" s="511"/>
    </row>
    <row r="229" spans="1:23" ht="20.25" hidden="1">
      <c r="A229" s="516"/>
      <c r="B229" s="475"/>
      <c r="C229" s="475"/>
      <c r="D229" s="639"/>
      <c r="E229" s="642"/>
      <c r="F229" s="642"/>
      <c r="G229" s="642"/>
      <c r="H229" s="475"/>
      <c r="I229" s="516"/>
      <c r="J229" s="516"/>
      <c r="K229" s="516"/>
      <c r="L229" s="511"/>
      <c r="M229" s="516"/>
      <c r="N229" s="516"/>
      <c r="O229" s="516"/>
      <c r="P229" s="511"/>
      <c r="Q229" s="511"/>
      <c r="R229" s="511"/>
      <c r="S229" s="511"/>
      <c r="T229" s="511"/>
      <c r="U229" s="511"/>
      <c r="V229" s="511"/>
      <c r="W229" s="511"/>
    </row>
    <row r="230" spans="1:23" ht="20.25">
      <c r="A230" s="516"/>
      <c r="B230" s="475"/>
      <c r="C230" s="475"/>
      <c r="D230" s="639"/>
      <c r="E230" s="642"/>
      <c r="F230" s="642"/>
      <c r="G230" s="642"/>
      <c r="H230" s="475"/>
      <c r="I230" s="516"/>
      <c r="J230" s="516"/>
      <c r="K230" s="516"/>
      <c r="L230" s="511"/>
      <c r="M230" s="516"/>
      <c r="N230" s="516"/>
      <c r="O230" s="516"/>
      <c r="P230" s="511"/>
      <c r="Q230" s="511"/>
      <c r="R230" s="511"/>
      <c r="S230" s="511"/>
      <c r="T230" s="511"/>
      <c r="U230" s="511"/>
      <c r="V230" s="511"/>
      <c r="W230" s="511"/>
    </row>
    <row r="231" spans="1:23" ht="34.5" customHeight="1">
      <c r="A231" s="516"/>
      <c r="B231" s="475"/>
      <c r="C231" s="475"/>
      <c r="D231" s="639"/>
      <c r="E231" s="642"/>
      <c r="F231" s="642"/>
      <c r="G231" s="642"/>
      <c r="H231" s="475"/>
      <c r="I231" s="516"/>
      <c r="J231" s="516"/>
      <c r="K231" s="516"/>
      <c r="M231" s="516"/>
      <c r="N231" s="516"/>
      <c r="O231" s="516"/>
      <c r="P231" s="886"/>
      <c r="Q231" s="886"/>
      <c r="R231" s="886"/>
      <c r="S231" s="886"/>
      <c r="T231" s="886"/>
      <c r="U231" s="886"/>
      <c r="V231" s="886"/>
      <c r="W231" s="886"/>
    </row>
    <row r="232" spans="1:23" ht="20.25">
      <c r="A232" s="516"/>
      <c r="B232" s="475"/>
      <c r="C232" s="475"/>
      <c r="D232" s="639"/>
      <c r="E232" s="642"/>
      <c r="F232" s="642"/>
      <c r="G232" s="642"/>
      <c r="H232" s="475"/>
      <c r="I232" s="516"/>
      <c r="J232" s="516"/>
      <c r="K232" s="516"/>
      <c r="M232" s="516"/>
      <c r="N232" s="516"/>
      <c r="O232" s="516"/>
      <c r="P232" s="516"/>
      <c r="Q232" s="516"/>
    </row>
    <row r="233" spans="1:23" ht="20.25">
      <c r="A233" s="516"/>
      <c r="B233" s="475"/>
      <c r="C233" s="475"/>
      <c r="D233" s="639"/>
      <c r="E233" s="642"/>
      <c r="F233" s="642"/>
      <c r="G233" s="642"/>
      <c r="H233" s="475"/>
      <c r="I233" s="516"/>
      <c r="J233" s="516"/>
      <c r="K233" s="516"/>
      <c r="M233" s="516"/>
      <c r="N233" s="516"/>
      <c r="O233" s="516"/>
      <c r="P233" s="516"/>
      <c r="Q233" s="516"/>
    </row>
    <row r="234" spans="1:23" ht="20.25">
      <c r="A234" s="516"/>
      <c r="B234" s="475"/>
      <c r="C234" s="475"/>
      <c r="D234" s="639"/>
      <c r="E234" s="642"/>
      <c r="F234" s="642"/>
      <c r="G234" s="642"/>
      <c r="H234" s="475"/>
      <c r="I234" s="516"/>
      <c r="J234" s="516"/>
      <c r="K234" s="516"/>
      <c r="M234" s="516"/>
      <c r="N234" s="516"/>
      <c r="O234" s="516"/>
      <c r="P234" s="516"/>
      <c r="Q234" s="516"/>
    </row>
    <row r="235" spans="1:23" ht="20.25">
      <c r="A235" s="516"/>
      <c r="B235" s="475"/>
      <c r="C235" s="475"/>
      <c r="D235" s="639"/>
      <c r="E235" s="642"/>
      <c r="F235" s="642"/>
      <c r="G235" s="642"/>
      <c r="H235" s="475"/>
      <c r="I235" s="516"/>
      <c r="J235" s="516"/>
      <c r="K235" s="516"/>
      <c r="M235" s="516"/>
      <c r="N235" s="516"/>
      <c r="O235" s="516"/>
      <c r="P235" s="516"/>
      <c r="Q235" s="516"/>
    </row>
    <row r="236" spans="1:23" ht="20.25">
      <c r="A236" s="516"/>
      <c r="B236" s="475"/>
      <c r="C236" s="475"/>
      <c r="D236" s="639"/>
      <c r="E236" s="642"/>
      <c r="F236" s="642"/>
      <c r="G236" s="642"/>
      <c r="H236" s="475"/>
      <c r="I236" s="516"/>
      <c r="J236" s="516"/>
      <c r="K236" s="516"/>
      <c r="M236" s="516"/>
      <c r="N236" s="516"/>
      <c r="O236" s="516"/>
      <c r="P236" s="516"/>
      <c r="Q236" s="516"/>
    </row>
    <row r="237" spans="1:23" ht="20.25">
      <c r="A237" s="516"/>
      <c r="B237" s="475"/>
      <c r="C237" s="475"/>
      <c r="D237" s="639"/>
      <c r="E237" s="642"/>
      <c r="F237" s="642"/>
      <c r="G237" s="642"/>
      <c r="H237" s="475"/>
      <c r="I237" s="516"/>
      <c r="J237" s="516"/>
      <c r="K237" s="516"/>
      <c r="M237" s="516"/>
      <c r="N237" s="516"/>
      <c r="O237" s="516"/>
      <c r="P237" s="516"/>
      <c r="Q237" s="516"/>
    </row>
    <row r="238" spans="1:23" ht="20.25">
      <c r="A238" s="516"/>
      <c r="B238" s="475"/>
      <c r="C238" s="475"/>
      <c r="D238" s="639"/>
      <c r="E238" s="642"/>
      <c r="F238" s="642"/>
      <c r="G238" s="642"/>
      <c r="H238" s="475"/>
      <c r="I238" s="516"/>
      <c r="J238" s="516"/>
      <c r="K238" s="516"/>
      <c r="M238" s="516"/>
      <c r="N238" s="516"/>
      <c r="O238" s="516"/>
      <c r="P238" s="516"/>
      <c r="Q238" s="516"/>
    </row>
    <row r="239" spans="1:23" ht="20.25">
      <c r="A239" s="516"/>
      <c r="B239" s="475"/>
      <c r="C239" s="475"/>
      <c r="D239" s="639"/>
      <c r="E239" s="642"/>
      <c r="F239" s="642"/>
      <c r="G239" s="642"/>
      <c r="H239" s="475"/>
      <c r="I239" s="516"/>
      <c r="J239" s="516"/>
      <c r="K239" s="516"/>
      <c r="M239" s="516"/>
      <c r="N239" s="516"/>
      <c r="O239" s="516"/>
      <c r="P239" s="516"/>
      <c r="Q239" s="516"/>
    </row>
    <row r="240" spans="1:23" ht="20.25">
      <c r="A240" s="516"/>
      <c r="B240" s="683"/>
      <c r="C240" s="475"/>
      <c r="D240" s="639"/>
      <c r="E240" s="642"/>
      <c r="F240" s="642"/>
      <c r="G240" s="642"/>
      <c r="H240" s="475"/>
      <c r="I240" s="516"/>
      <c r="J240" s="516"/>
      <c r="K240" s="516"/>
      <c r="M240" s="516"/>
      <c r="N240" s="516"/>
      <c r="O240" s="516"/>
      <c r="P240" s="516"/>
      <c r="Q240" s="516"/>
    </row>
    <row r="241" spans="2:8" s="516" customFormat="1" ht="20.25">
      <c r="B241" s="475"/>
      <c r="C241" s="475"/>
      <c r="D241" s="639"/>
      <c r="E241" s="642"/>
      <c r="F241" s="642"/>
      <c r="G241" s="642"/>
      <c r="H241" s="475"/>
    </row>
    <row r="242" spans="2:8" s="516" customFormat="1" ht="20.25">
      <c r="B242" s="475"/>
      <c r="C242" s="475"/>
      <c r="D242" s="639"/>
      <c r="E242" s="642"/>
      <c r="F242" s="642"/>
      <c r="G242" s="642"/>
      <c r="H242" s="475"/>
    </row>
    <row r="243" spans="2:8" s="516" customFormat="1" ht="20.25">
      <c r="B243" s="475"/>
      <c r="C243" s="475"/>
      <c r="D243" s="639"/>
      <c r="E243" s="642"/>
      <c r="F243" s="642"/>
      <c r="G243" s="642"/>
      <c r="H243" s="475"/>
    </row>
    <row r="244" spans="2:8" s="516" customFormat="1" ht="20.25">
      <c r="B244" s="475"/>
      <c r="C244" s="475"/>
      <c r="D244" s="639"/>
      <c r="E244" s="642"/>
      <c r="F244" s="642"/>
      <c r="G244" s="642"/>
      <c r="H244" s="475"/>
    </row>
    <row r="245" spans="2:8" s="516" customFormat="1" ht="20.25">
      <c r="B245" s="475"/>
      <c r="C245" s="475"/>
      <c r="D245" s="639"/>
      <c r="E245" s="642"/>
      <c r="F245" s="642"/>
      <c r="G245" s="642"/>
      <c r="H245" s="475"/>
    </row>
    <row r="246" spans="2:8" s="516" customFormat="1" ht="20.25">
      <c r="B246" s="475"/>
      <c r="C246" s="475"/>
      <c r="D246" s="639"/>
      <c r="E246" s="642"/>
      <c r="F246" s="642"/>
      <c r="G246" s="642"/>
      <c r="H246" s="475"/>
    </row>
    <row r="247" spans="2:8" s="516" customFormat="1" ht="20.25">
      <c r="B247" s="475"/>
      <c r="C247" s="475"/>
      <c r="D247" s="639"/>
      <c r="E247" s="642"/>
      <c r="F247" s="642"/>
      <c r="G247" s="642"/>
      <c r="H247" s="475"/>
    </row>
    <row r="248" spans="2:8" s="516" customFormat="1" ht="20.25">
      <c r="B248" s="475"/>
      <c r="C248" s="475"/>
      <c r="D248" s="639"/>
      <c r="E248" s="642"/>
      <c r="F248" s="642"/>
      <c r="G248" s="642"/>
      <c r="H248" s="475"/>
    </row>
    <row r="249" spans="2:8" s="516" customFormat="1" ht="20.25">
      <c r="B249" s="475"/>
      <c r="C249" s="475"/>
      <c r="D249" s="639"/>
      <c r="E249" s="642"/>
      <c r="F249" s="642"/>
      <c r="G249" s="642"/>
      <c r="H249" s="475"/>
    </row>
    <row r="250" spans="2:8" s="516" customFormat="1" ht="20.25">
      <c r="B250" s="475"/>
      <c r="C250" s="475"/>
      <c r="D250" s="639"/>
      <c r="E250" s="642"/>
      <c r="F250" s="642"/>
      <c r="G250" s="642"/>
      <c r="H250" s="475"/>
    </row>
    <row r="251" spans="2:8" s="516" customFormat="1" ht="20.25">
      <c r="B251" s="475"/>
      <c r="C251" s="475"/>
      <c r="D251" s="639"/>
      <c r="E251" s="642"/>
      <c r="F251" s="642"/>
      <c r="G251" s="642"/>
      <c r="H251" s="475"/>
    </row>
    <row r="252" spans="2:8" s="516" customFormat="1" ht="20.25">
      <c r="B252" s="475"/>
      <c r="C252" s="475"/>
      <c r="D252" s="639"/>
      <c r="E252" s="642"/>
      <c r="F252" s="642"/>
      <c r="G252" s="642"/>
      <c r="H252" s="475"/>
    </row>
    <row r="253" spans="2:8" s="516" customFormat="1" ht="20.25">
      <c r="B253" s="475"/>
      <c r="C253" s="475"/>
      <c r="D253" s="639"/>
      <c r="E253" s="642"/>
      <c r="F253" s="642"/>
      <c r="G253" s="642"/>
      <c r="H253" s="475"/>
    </row>
    <row r="254" spans="2:8" s="516" customFormat="1" ht="20.25">
      <c r="B254" s="475"/>
      <c r="C254" s="475"/>
      <c r="D254" s="639"/>
      <c r="E254" s="642"/>
      <c r="F254" s="642"/>
      <c r="G254" s="642"/>
      <c r="H254" s="475"/>
    </row>
    <row r="255" spans="2:8" s="516" customFormat="1" ht="20.25">
      <c r="B255" s="475"/>
      <c r="C255" s="475"/>
      <c r="D255" s="639"/>
      <c r="E255" s="642"/>
      <c r="F255" s="642"/>
      <c r="G255" s="642"/>
      <c r="H255" s="475"/>
    </row>
    <row r="256" spans="2:8" s="516" customFormat="1" ht="20.25">
      <c r="B256" s="475"/>
      <c r="C256" s="475"/>
      <c r="D256" s="639"/>
      <c r="E256" s="642"/>
      <c r="F256" s="642"/>
      <c r="G256" s="642"/>
      <c r="H256" s="475"/>
    </row>
    <row r="257" spans="2:8" s="516" customFormat="1" ht="20.25">
      <c r="B257" s="475"/>
      <c r="C257" s="475"/>
      <c r="D257" s="639"/>
      <c r="E257" s="642"/>
      <c r="F257" s="642"/>
      <c r="G257" s="642"/>
      <c r="H257" s="475"/>
    </row>
    <row r="258" spans="2:8" s="516" customFormat="1" ht="20.25">
      <c r="B258" s="475"/>
      <c r="C258" s="475"/>
      <c r="D258" s="639"/>
      <c r="E258" s="642"/>
      <c r="F258" s="642"/>
      <c r="G258" s="642"/>
      <c r="H258" s="475"/>
    </row>
    <row r="259" spans="2:8" s="516" customFormat="1" ht="20.25">
      <c r="B259" s="475"/>
      <c r="C259" s="475"/>
      <c r="D259" s="639"/>
      <c r="E259" s="642"/>
      <c r="F259" s="642"/>
      <c r="G259" s="642"/>
      <c r="H259" s="475"/>
    </row>
    <row r="260" spans="2:8" s="516" customFormat="1" ht="20.25">
      <c r="B260" s="475"/>
      <c r="C260" s="475"/>
      <c r="D260" s="639"/>
      <c r="E260" s="642"/>
      <c r="F260" s="642"/>
      <c r="G260" s="642"/>
      <c r="H260" s="475"/>
    </row>
    <row r="261" spans="2:8" s="516" customFormat="1" ht="20.25">
      <c r="B261" s="475"/>
      <c r="C261" s="475"/>
      <c r="D261" s="639"/>
      <c r="E261" s="642"/>
      <c r="F261" s="642"/>
      <c r="G261" s="642"/>
      <c r="H261" s="475"/>
    </row>
    <row r="262" spans="2:8" s="516" customFormat="1" ht="20.25">
      <c r="B262" s="475"/>
      <c r="C262" s="475"/>
      <c r="D262" s="639"/>
      <c r="E262" s="642"/>
      <c r="F262" s="642"/>
      <c r="G262" s="642"/>
      <c r="H262" s="475"/>
    </row>
    <row r="263" spans="2:8" s="516" customFormat="1" ht="20.25">
      <c r="B263" s="475"/>
      <c r="C263" s="475"/>
      <c r="D263" s="639"/>
      <c r="E263" s="642"/>
      <c r="F263" s="642"/>
      <c r="G263" s="642"/>
      <c r="H263" s="475"/>
    </row>
    <row r="264" spans="2:8" s="516" customFormat="1" ht="20.25">
      <c r="B264" s="475"/>
      <c r="C264" s="475"/>
      <c r="D264" s="639"/>
      <c r="E264" s="642"/>
      <c r="F264" s="642"/>
      <c r="G264" s="642"/>
      <c r="H264" s="475"/>
    </row>
    <row r="265" spans="2:8" s="516" customFormat="1" ht="20.25">
      <c r="B265" s="475"/>
      <c r="C265" s="475"/>
      <c r="D265" s="639"/>
      <c r="E265" s="642"/>
      <c r="F265" s="642"/>
      <c r="G265" s="642"/>
      <c r="H265" s="475"/>
    </row>
    <row r="266" spans="2:8" s="516" customFormat="1" ht="20.25">
      <c r="B266" s="475"/>
      <c r="C266" s="475"/>
      <c r="D266" s="639"/>
      <c r="E266" s="642"/>
      <c r="F266" s="642"/>
      <c r="G266" s="642"/>
      <c r="H266" s="475"/>
    </row>
    <row r="267" spans="2:8" s="516" customFormat="1" ht="20.25">
      <c r="B267" s="475"/>
      <c r="C267" s="475"/>
      <c r="D267" s="639"/>
      <c r="E267" s="642"/>
      <c r="F267" s="642"/>
      <c r="G267" s="642"/>
      <c r="H267" s="475"/>
    </row>
    <row r="268" spans="2:8" s="516" customFormat="1" ht="20.25">
      <c r="B268" s="475"/>
      <c r="C268" s="475"/>
      <c r="D268" s="639"/>
      <c r="E268" s="642"/>
      <c r="F268" s="642"/>
      <c r="G268" s="642"/>
      <c r="H268" s="475"/>
    </row>
    <row r="269" spans="2:8" s="516" customFormat="1" ht="20.25">
      <c r="B269" s="475"/>
      <c r="C269" s="475"/>
      <c r="D269" s="639"/>
      <c r="E269" s="642"/>
      <c r="F269" s="642"/>
      <c r="G269" s="642"/>
      <c r="H269" s="475"/>
    </row>
    <row r="270" spans="2:8" s="516" customFormat="1" ht="20.25">
      <c r="B270" s="475"/>
      <c r="C270" s="475"/>
      <c r="D270" s="639"/>
      <c r="E270" s="642"/>
      <c r="F270" s="642"/>
      <c r="G270" s="642"/>
      <c r="H270" s="475"/>
    </row>
    <row r="271" spans="2:8" s="516" customFormat="1" ht="20.25">
      <c r="B271" s="475"/>
      <c r="C271" s="475"/>
      <c r="D271" s="639"/>
      <c r="E271" s="642"/>
      <c r="F271" s="642"/>
      <c r="G271" s="642"/>
      <c r="H271" s="475"/>
    </row>
    <row r="272" spans="2:8" s="516" customFormat="1" ht="20.25">
      <c r="B272" s="475"/>
      <c r="C272" s="475"/>
      <c r="D272" s="639"/>
      <c r="E272" s="642"/>
      <c r="F272" s="642"/>
      <c r="G272" s="642"/>
      <c r="H272" s="475"/>
    </row>
    <row r="273" spans="2:8" s="516" customFormat="1" ht="20.25">
      <c r="B273" s="475"/>
      <c r="C273" s="475"/>
      <c r="D273" s="639"/>
      <c r="E273" s="642"/>
      <c r="F273" s="642"/>
      <c r="G273" s="642"/>
      <c r="H273" s="475"/>
    </row>
    <row r="274" spans="2:8" s="516" customFormat="1" ht="20.25">
      <c r="B274" s="475"/>
      <c r="C274" s="475"/>
      <c r="D274" s="639"/>
      <c r="E274" s="642"/>
      <c r="F274" s="642"/>
      <c r="G274" s="642"/>
      <c r="H274" s="475"/>
    </row>
    <row r="275" spans="2:8" s="516" customFormat="1" ht="20.25">
      <c r="B275" s="475"/>
      <c r="C275" s="475"/>
      <c r="D275" s="639"/>
      <c r="E275" s="642"/>
      <c r="F275" s="642"/>
      <c r="G275" s="642"/>
      <c r="H275" s="475"/>
    </row>
    <row r="276" spans="2:8" s="516" customFormat="1" ht="20.25">
      <c r="B276" s="475"/>
      <c r="C276" s="475"/>
      <c r="D276" s="639"/>
      <c r="E276" s="642"/>
      <c r="F276" s="642"/>
      <c r="G276" s="642"/>
      <c r="H276" s="475"/>
    </row>
    <row r="277" spans="2:8" s="516" customFormat="1" ht="20.25">
      <c r="B277" s="475"/>
      <c r="C277" s="475"/>
      <c r="D277" s="639"/>
      <c r="E277" s="642"/>
      <c r="F277" s="642"/>
      <c r="G277" s="642"/>
      <c r="H277" s="475"/>
    </row>
    <row r="278" spans="2:8" s="516" customFormat="1" ht="20.25">
      <c r="B278" s="475"/>
      <c r="C278" s="475"/>
      <c r="D278" s="639"/>
      <c r="E278" s="642"/>
      <c r="F278" s="642"/>
      <c r="G278" s="642"/>
      <c r="H278" s="475"/>
    </row>
    <row r="279" spans="2:8" s="516" customFormat="1" ht="20.25">
      <c r="B279" s="475"/>
      <c r="C279" s="475"/>
      <c r="D279" s="639"/>
      <c r="E279" s="642"/>
      <c r="F279" s="642"/>
      <c r="G279" s="642"/>
      <c r="H279" s="475"/>
    </row>
    <row r="280" spans="2:8" s="516" customFormat="1" ht="20.25">
      <c r="B280" s="475"/>
      <c r="C280" s="475"/>
      <c r="D280" s="639"/>
      <c r="E280" s="642"/>
      <c r="F280" s="642"/>
      <c r="G280" s="642"/>
      <c r="H280" s="475"/>
    </row>
    <row r="281" spans="2:8" s="516" customFormat="1" ht="20.25">
      <c r="B281" s="475"/>
      <c r="C281" s="475"/>
      <c r="D281" s="639"/>
      <c r="E281" s="642"/>
      <c r="F281" s="642"/>
      <c r="G281" s="642"/>
      <c r="H281" s="475"/>
    </row>
    <row r="282" spans="2:8" s="516" customFormat="1" ht="20.25">
      <c r="B282" s="475"/>
      <c r="C282" s="475"/>
      <c r="D282" s="639"/>
      <c r="E282" s="642"/>
      <c r="F282" s="642"/>
      <c r="G282" s="642"/>
      <c r="H282" s="475"/>
    </row>
    <row r="283" spans="2:8" s="516" customFormat="1" ht="20.25">
      <c r="B283" s="475"/>
      <c r="C283" s="475"/>
      <c r="D283" s="639"/>
      <c r="E283" s="642"/>
      <c r="F283" s="642"/>
      <c r="G283" s="642"/>
      <c r="H283" s="475"/>
    </row>
    <row r="284" spans="2:8" s="516" customFormat="1" ht="20.25">
      <c r="B284" s="475"/>
      <c r="C284" s="475"/>
      <c r="D284" s="639"/>
      <c r="E284" s="642"/>
      <c r="F284" s="642"/>
      <c r="G284" s="642"/>
      <c r="H284" s="475"/>
    </row>
    <row r="285" spans="2:8" s="516" customFormat="1" ht="20.25">
      <c r="B285" s="475"/>
      <c r="C285" s="475"/>
      <c r="D285" s="639"/>
      <c r="E285" s="642"/>
      <c r="F285" s="642"/>
      <c r="G285" s="642"/>
      <c r="H285" s="475"/>
    </row>
    <row r="286" spans="2:8" s="516" customFormat="1" ht="20.25">
      <c r="B286" s="475"/>
      <c r="C286" s="475"/>
      <c r="D286" s="639"/>
      <c r="E286" s="642"/>
      <c r="F286" s="642"/>
      <c r="G286" s="642"/>
      <c r="H286" s="475"/>
    </row>
    <row r="287" spans="2:8" s="516" customFormat="1" ht="20.25">
      <c r="B287" s="475"/>
      <c r="C287" s="475"/>
      <c r="D287" s="639"/>
      <c r="E287" s="642"/>
      <c r="F287" s="642"/>
      <c r="G287" s="642"/>
      <c r="H287" s="475"/>
    </row>
    <row r="288" spans="2:8" s="516" customFormat="1" ht="20.25">
      <c r="B288" s="475"/>
      <c r="C288" s="475"/>
      <c r="D288" s="639"/>
      <c r="E288" s="642"/>
      <c r="F288" s="642"/>
      <c r="G288" s="642"/>
      <c r="H288" s="475"/>
    </row>
    <row r="289" spans="2:8" s="516" customFormat="1" ht="20.25">
      <c r="B289" s="475"/>
      <c r="C289" s="475"/>
      <c r="D289" s="639"/>
      <c r="E289" s="642"/>
      <c r="F289" s="642"/>
      <c r="G289" s="642"/>
      <c r="H289" s="475"/>
    </row>
    <row r="290" spans="2:8" s="516" customFormat="1" ht="20.25">
      <c r="B290" s="475"/>
      <c r="C290" s="475"/>
      <c r="D290" s="639"/>
      <c r="E290" s="642"/>
      <c r="F290" s="642"/>
      <c r="G290" s="642"/>
      <c r="H290" s="475"/>
    </row>
    <row r="291" spans="2:8" s="516" customFormat="1" ht="20.25">
      <c r="B291" s="475"/>
      <c r="C291" s="475"/>
      <c r="D291" s="639"/>
      <c r="E291" s="642"/>
      <c r="F291" s="642"/>
      <c r="G291" s="642"/>
      <c r="H291" s="475"/>
    </row>
    <row r="292" spans="2:8" s="516" customFormat="1" ht="20.25">
      <c r="B292" s="475"/>
      <c r="C292" s="475"/>
      <c r="D292" s="639"/>
      <c r="E292" s="642"/>
      <c r="F292" s="642"/>
      <c r="G292" s="642"/>
      <c r="H292" s="475"/>
    </row>
    <row r="293" spans="2:8" s="516" customFormat="1" ht="20.25">
      <c r="B293" s="475"/>
      <c r="C293" s="475"/>
      <c r="D293" s="639"/>
      <c r="E293" s="642"/>
      <c r="F293" s="642"/>
      <c r="G293" s="642"/>
      <c r="H293" s="475"/>
    </row>
    <row r="294" spans="2:8" s="516" customFormat="1" ht="20.25">
      <c r="B294" s="475"/>
      <c r="C294" s="475"/>
      <c r="D294" s="639"/>
      <c r="E294" s="642"/>
      <c r="F294" s="642"/>
      <c r="G294" s="642"/>
      <c r="H294" s="475"/>
    </row>
    <row r="295" spans="2:8" s="516" customFormat="1" ht="20.25">
      <c r="B295" s="475"/>
      <c r="C295" s="475"/>
      <c r="D295" s="639"/>
      <c r="E295" s="642"/>
      <c r="F295" s="642"/>
      <c r="G295" s="642"/>
      <c r="H295" s="475"/>
    </row>
    <row r="296" spans="2:8" s="516" customFormat="1" ht="20.25">
      <c r="B296" s="475"/>
      <c r="C296" s="475"/>
      <c r="D296" s="639"/>
      <c r="E296" s="642"/>
      <c r="F296" s="642"/>
      <c r="G296" s="642"/>
      <c r="H296" s="475"/>
    </row>
    <row r="297" spans="2:8" s="516" customFormat="1" ht="20.25">
      <c r="B297" s="475"/>
      <c r="C297" s="475"/>
      <c r="D297" s="639"/>
      <c r="E297" s="642"/>
      <c r="F297" s="642"/>
      <c r="G297" s="642"/>
      <c r="H297" s="475"/>
    </row>
    <row r="298" spans="2:8" s="516" customFormat="1" ht="20.25">
      <c r="B298" s="475"/>
      <c r="C298" s="475"/>
      <c r="D298" s="639"/>
      <c r="E298" s="642"/>
      <c r="F298" s="642"/>
      <c r="G298" s="642"/>
      <c r="H298" s="475"/>
    </row>
    <row r="299" spans="2:8" s="516" customFormat="1" ht="20.25">
      <c r="B299" s="475"/>
      <c r="C299" s="475"/>
      <c r="D299" s="639"/>
      <c r="E299" s="642"/>
      <c r="F299" s="642"/>
      <c r="G299" s="642"/>
      <c r="H299" s="475"/>
    </row>
    <row r="300" spans="2:8" s="516" customFormat="1" ht="20.25">
      <c r="B300" s="475"/>
      <c r="C300" s="475"/>
      <c r="D300" s="639"/>
      <c r="E300" s="642"/>
      <c r="F300" s="642"/>
      <c r="G300" s="642"/>
      <c r="H300" s="475"/>
    </row>
    <row r="301" spans="2:8" s="516" customFormat="1" ht="20.25">
      <c r="B301" s="475"/>
      <c r="C301" s="475"/>
      <c r="D301" s="639"/>
      <c r="E301" s="642"/>
      <c r="F301" s="642"/>
      <c r="G301" s="642"/>
      <c r="H301" s="475"/>
    </row>
    <row r="302" spans="2:8" s="516" customFormat="1" ht="20.25">
      <c r="B302" s="475"/>
      <c r="C302" s="475"/>
      <c r="D302" s="639"/>
      <c r="E302" s="642"/>
      <c r="F302" s="642"/>
      <c r="G302" s="642"/>
      <c r="H302" s="475"/>
    </row>
    <row r="303" spans="2:8" s="516" customFormat="1" ht="20.25">
      <c r="B303" s="475"/>
      <c r="C303" s="475"/>
      <c r="D303" s="639"/>
      <c r="E303" s="642"/>
      <c r="F303" s="642"/>
      <c r="G303" s="642"/>
      <c r="H303" s="475"/>
    </row>
    <row r="304" spans="2:8" s="516" customFormat="1" ht="20.25">
      <c r="B304" s="475"/>
      <c r="C304" s="475"/>
      <c r="D304" s="639"/>
      <c r="E304" s="642"/>
      <c r="F304" s="642"/>
      <c r="G304" s="642"/>
      <c r="H304" s="475"/>
    </row>
    <row r="305" spans="2:8" s="516" customFormat="1" ht="20.25">
      <c r="B305" s="475"/>
      <c r="C305" s="475"/>
      <c r="D305" s="639"/>
      <c r="E305" s="642"/>
      <c r="F305" s="642"/>
      <c r="G305" s="642"/>
      <c r="H305" s="475"/>
    </row>
    <row r="306" spans="2:8" s="516" customFormat="1" ht="20.25">
      <c r="B306" s="475"/>
      <c r="C306" s="475"/>
      <c r="D306" s="639"/>
      <c r="E306" s="642"/>
      <c r="F306" s="642"/>
      <c r="G306" s="642"/>
      <c r="H306" s="475"/>
    </row>
    <row r="307" spans="2:8" s="516" customFormat="1" ht="20.25">
      <c r="B307" s="475"/>
      <c r="C307" s="475"/>
      <c r="D307" s="639"/>
      <c r="E307" s="642"/>
      <c r="F307" s="642"/>
      <c r="G307" s="642"/>
      <c r="H307" s="475"/>
    </row>
    <row r="308" spans="2:8" s="516" customFormat="1" ht="20.25">
      <c r="B308" s="475"/>
      <c r="C308" s="475"/>
      <c r="D308" s="639"/>
      <c r="E308" s="642"/>
      <c r="F308" s="642"/>
      <c r="G308" s="642"/>
      <c r="H308" s="475"/>
    </row>
    <row r="309" spans="2:8" s="516" customFormat="1" ht="20.25">
      <c r="B309" s="475"/>
      <c r="C309" s="475"/>
      <c r="D309" s="639"/>
      <c r="E309" s="642"/>
      <c r="F309" s="642"/>
      <c r="G309" s="642"/>
      <c r="H309" s="475"/>
    </row>
    <row r="310" spans="2:8" s="516" customFormat="1" ht="20.25">
      <c r="B310" s="475"/>
      <c r="C310" s="475"/>
      <c r="D310" s="639"/>
      <c r="E310" s="642"/>
      <c r="F310" s="642"/>
      <c r="G310" s="642"/>
      <c r="H310" s="475"/>
    </row>
    <row r="311" spans="2:8" s="516" customFormat="1" ht="20.25">
      <c r="B311" s="475"/>
      <c r="C311" s="475"/>
      <c r="D311" s="639"/>
      <c r="E311" s="642"/>
      <c r="F311" s="642"/>
      <c r="G311" s="642"/>
      <c r="H311" s="475"/>
    </row>
    <row r="312" spans="2:8" s="516" customFormat="1" ht="20.25">
      <c r="B312" s="475"/>
      <c r="C312" s="475"/>
      <c r="D312" s="639"/>
      <c r="E312" s="642"/>
      <c r="F312" s="642"/>
      <c r="G312" s="642"/>
      <c r="H312" s="475"/>
    </row>
    <row r="313" spans="2:8" s="516" customFormat="1" ht="20.25">
      <c r="B313" s="475"/>
      <c r="C313" s="475"/>
      <c r="D313" s="639"/>
      <c r="E313" s="642"/>
      <c r="F313" s="642"/>
      <c r="G313" s="642"/>
      <c r="H313" s="475"/>
    </row>
    <row r="314" spans="2:8" s="516" customFormat="1" ht="20.25">
      <c r="B314" s="475"/>
      <c r="C314" s="475"/>
      <c r="D314" s="639"/>
      <c r="E314" s="642"/>
      <c r="F314" s="642"/>
      <c r="G314" s="642"/>
      <c r="H314" s="475"/>
    </row>
    <row r="315" spans="2:8" s="516" customFormat="1" ht="20.25">
      <c r="B315" s="475"/>
      <c r="C315" s="475"/>
      <c r="D315" s="639"/>
      <c r="E315" s="642"/>
      <c r="F315" s="642"/>
      <c r="G315" s="642"/>
      <c r="H315" s="475"/>
    </row>
    <row r="316" spans="2:8" s="516" customFormat="1" ht="20.25">
      <c r="B316" s="475"/>
      <c r="C316" s="475"/>
      <c r="D316" s="639"/>
      <c r="E316" s="642"/>
      <c r="F316" s="642"/>
      <c r="G316" s="642"/>
      <c r="H316" s="475"/>
    </row>
    <row r="317" spans="2:8" s="516" customFormat="1" ht="20.25">
      <c r="B317" s="475"/>
      <c r="C317" s="475"/>
      <c r="D317" s="639"/>
      <c r="E317" s="642"/>
      <c r="F317" s="642"/>
      <c r="G317" s="642"/>
      <c r="H317" s="475"/>
    </row>
    <row r="318" spans="2:8" s="516" customFormat="1" ht="20.25">
      <c r="B318" s="475"/>
      <c r="C318" s="475"/>
      <c r="D318" s="639"/>
      <c r="E318" s="642"/>
      <c r="F318" s="642"/>
      <c r="G318" s="642"/>
      <c r="H318" s="475"/>
    </row>
    <row r="319" spans="2:8" s="516" customFormat="1" ht="20.25">
      <c r="B319" s="475"/>
      <c r="C319" s="475"/>
      <c r="D319" s="639"/>
      <c r="E319" s="642"/>
      <c r="F319" s="642"/>
      <c r="G319" s="642"/>
      <c r="H319" s="475"/>
    </row>
    <row r="320" spans="2:8" s="516" customFormat="1" ht="20.25">
      <c r="B320" s="475"/>
      <c r="C320" s="475"/>
      <c r="D320" s="639"/>
      <c r="E320" s="642"/>
      <c r="F320" s="642"/>
      <c r="G320" s="642"/>
      <c r="H320" s="475"/>
    </row>
    <row r="321" spans="2:8" s="516" customFormat="1" ht="20.25">
      <c r="B321" s="475"/>
      <c r="C321" s="475"/>
      <c r="D321" s="639"/>
      <c r="E321" s="642"/>
      <c r="F321" s="642"/>
      <c r="G321" s="642"/>
      <c r="H321" s="475"/>
    </row>
    <row r="322" spans="2:8" s="516" customFormat="1" ht="20.25">
      <c r="B322" s="475"/>
      <c r="C322" s="475"/>
      <c r="D322" s="639"/>
      <c r="E322" s="642"/>
      <c r="F322" s="642"/>
      <c r="G322" s="642"/>
      <c r="H322" s="475"/>
    </row>
    <row r="323" spans="2:8" s="516" customFormat="1" ht="20.25">
      <c r="B323" s="475"/>
      <c r="C323" s="475"/>
      <c r="D323" s="639"/>
      <c r="E323" s="642"/>
      <c r="F323" s="642"/>
      <c r="G323" s="642"/>
      <c r="H323" s="475"/>
    </row>
    <row r="324" spans="2:8" s="516" customFormat="1" ht="20.25">
      <c r="B324" s="475"/>
      <c r="C324" s="475"/>
      <c r="D324" s="639"/>
      <c r="E324" s="642"/>
      <c r="F324" s="642"/>
      <c r="G324" s="642"/>
      <c r="H324" s="475"/>
    </row>
    <row r="325" spans="2:8" s="516" customFormat="1" ht="20.25">
      <c r="B325" s="475"/>
      <c r="C325" s="475"/>
      <c r="D325" s="639"/>
      <c r="E325" s="642"/>
      <c r="F325" s="642"/>
      <c r="G325" s="642"/>
      <c r="H325" s="475"/>
    </row>
    <row r="326" spans="2:8" s="516" customFormat="1" ht="20.25">
      <c r="B326" s="475"/>
      <c r="C326" s="475"/>
      <c r="D326" s="639"/>
      <c r="E326" s="642"/>
      <c r="F326" s="642"/>
      <c r="G326" s="642"/>
      <c r="H326" s="475"/>
    </row>
    <row r="327" spans="2:8" s="516" customFormat="1" ht="20.25">
      <c r="B327" s="475"/>
      <c r="C327" s="475"/>
      <c r="D327" s="639"/>
      <c r="E327" s="642"/>
      <c r="F327" s="642"/>
      <c r="G327" s="642"/>
      <c r="H327" s="475"/>
    </row>
    <row r="328" spans="2:8" s="516" customFormat="1" ht="20.25">
      <c r="B328" s="475"/>
      <c r="C328" s="475"/>
      <c r="D328" s="639"/>
      <c r="E328" s="642"/>
      <c r="F328" s="642"/>
      <c r="G328" s="642"/>
      <c r="H328" s="475"/>
    </row>
    <row r="329" spans="2:8" s="516" customFormat="1" ht="20.25">
      <c r="B329" s="475"/>
      <c r="C329" s="475"/>
      <c r="D329" s="639"/>
      <c r="E329" s="642"/>
      <c r="F329" s="642"/>
      <c r="G329" s="642"/>
      <c r="H329" s="475"/>
    </row>
    <row r="330" spans="2:8" s="516" customFormat="1" ht="20.25">
      <c r="B330" s="475"/>
      <c r="C330" s="475"/>
      <c r="D330" s="639"/>
      <c r="E330" s="642"/>
      <c r="F330" s="642"/>
      <c r="G330" s="642"/>
      <c r="H330" s="475"/>
    </row>
    <row r="331" spans="2:8" s="516" customFormat="1" ht="20.25">
      <c r="B331" s="475"/>
      <c r="C331" s="475"/>
      <c r="D331" s="639"/>
      <c r="E331" s="642"/>
      <c r="F331" s="642"/>
      <c r="G331" s="642"/>
      <c r="H331" s="475"/>
    </row>
    <row r="332" spans="2:8" s="516" customFormat="1" ht="20.25">
      <c r="B332" s="475"/>
      <c r="C332" s="475"/>
      <c r="D332" s="639"/>
      <c r="E332" s="642"/>
      <c r="F332" s="642"/>
      <c r="G332" s="642"/>
      <c r="H332" s="475"/>
    </row>
    <row r="333" spans="2:8" s="516" customFormat="1" ht="20.25">
      <c r="B333" s="475"/>
      <c r="C333" s="475"/>
      <c r="D333" s="639"/>
      <c r="E333" s="642"/>
      <c r="F333" s="642"/>
      <c r="G333" s="642"/>
      <c r="H333" s="475"/>
    </row>
    <row r="334" spans="2:8" s="516" customFormat="1" ht="20.25">
      <c r="B334" s="475"/>
      <c r="C334" s="475"/>
      <c r="D334" s="639"/>
      <c r="E334" s="642"/>
      <c r="F334" s="642"/>
      <c r="G334" s="642"/>
      <c r="H334" s="475"/>
    </row>
    <row r="335" spans="2:8" s="516" customFormat="1" ht="20.25">
      <c r="B335" s="475"/>
      <c r="C335" s="475"/>
      <c r="D335" s="639"/>
      <c r="E335" s="642"/>
      <c r="F335" s="642"/>
      <c r="G335" s="642"/>
      <c r="H335" s="475"/>
    </row>
    <row r="336" spans="2:8" s="516" customFormat="1" ht="20.25">
      <c r="B336" s="475"/>
      <c r="C336" s="475"/>
      <c r="D336" s="639"/>
      <c r="E336" s="642"/>
      <c r="F336" s="642"/>
      <c r="G336" s="642"/>
      <c r="H336" s="475"/>
    </row>
    <row r="337" spans="2:8" s="516" customFormat="1" ht="20.25">
      <c r="B337" s="475"/>
      <c r="C337" s="475"/>
      <c r="D337" s="639"/>
      <c r="E337" s="642"/>
      <c r="F337" s="642"/>
      <c r="G337" s="642"/>
      <c r="H337" s="475"/>
    </row>
    <row r="338" spans="2:8" s="516" customFormat="1" ht="20.25">
      <c r="B338" s="475"/>
      <c r="C338" s="475"/>
      <c r="D338" s="639"/>
      <c r="E338" s="642"/>
      <c r="F338" s="642"/>
      <c r="G338" s="642"/>
      <c r="H338" s="475"/>
    </row>
    <row r="339" spans="2:8" s="516" customFormat="1" ht="20.25">
      <c r="B339" s="475"/>
      <c r="C339" s="475"/>
      <c r="D339" s="639"/>
      <c r="E339" s="642"/>
      <c r="F339" s="642"/>
      <c r="G339" s="642"/>
      <c r="H339" s="475"/>
    </row>
    <row r="340" spans="2:8" s="516" customFormat="1" ht="20.25">
      <c r="B340" s="475"/>
      <c r="C340" s="475"/>
      <c r="D340" s="639"/>
      <c r="E340" s="642"/>
      <c r="F340" s="642"/>
      <c r="G340" s="642"/>
      <c r="H340" s="475"/>
    </row>
    <row r="341" spans="2:8" s="516" customFormat="1" ht="20.25">
      <c r="B341" s="475"/>
      <c r="C341" s="475"/>
      <c r="D341" s="639"/>
      <c r="E341" s="642"/>
      <c r="F341" s="642"/>
      <c r="G341" s="642"/>
      <c r="H341" s="475"/>
    </row>
    <row r="342" spans="2:8" s="516" customFormat="1" ht="20.25">
      <c r="B342" s="475"/>
      <c r="C342" s="475"/>
      <c r="D342" s="639"/>
      <c r="E342" s="642"/>
      <c r="F342" s="642"/>
      <c r="G342" s="642"/>
      <c r="H342" s="475"/>
    </row>
    <row r="343" spans="2:8" s="516" customFormat="1" ht="20.25">
      <c r="B343" s="475"/>
      <c r="C343" s="475"/>
      <c r="D343" s="639"/>
      <c r="E343" s="642"/>
      <c r="F343" s="642"/>
      <c r="G343" s="642"/>
      <c r="H343" s="475"/>
    </row>
    <row r="344" spans="2:8" s="516" customFormat="1" ht="20.25">
      <c r="B344" s="475"/>
      <c r="C344" s="475"/>
      <c r="D344" s="639"/>
      <c r="E344" s="642"/>
      <c r="F344" s="642"/>
      <c r="G344" s="642"/>
      <c r="H344" s="475"/>
    </row>
    <row r="345" spans="2:8" s="516" customFormat="1" ht="20.25">
      <c r="B345" s="475"/>
      <c r="C345" s="475"/>
      <c r="D345" s="639"/>
      <c r="E345" s="642"/>
      <c r="F345" s="642"/>
      <c r="G345" s="642"/>
      <c r="H345" s="475"/>
    </row>
    <row r="346" spans="2:8" s="516" customFormat="1" ht="20.25">
      <c r="B346" s="475"/>
      <c r="C346" s="475"/>
      <c r="D346" s="639"/>
      <c r="E346" s="642"/>
      <c r="F346" s="642"/>
      <c r="G346" s="642"/>
      <c r="H346" s="475"/>
    </row>
    <row r="347" spans="2:8" s="516" customFormat="1" ht="20.25">
      <c r="B347" s="475"/>
      <c r="C347" s="475"/>
      <c r="D347" s="639"/>
      <c r="E347" s="642"/>
      <c r="F347" s="642"/>
      <c r="G347" s="642"/>
      <c r="H347" s="475"/>
    </row>
    <row r="348" spans="2:8" s="516" customFormat="1" ht="20.25">
      <c r="B348" s="475"/>
      <c r="C348" s="475"/>
      <c r="D348" s="639"/>
      <c r="E348" s="642"/>
      <c r="F348" s="642"/>
      <c r="G348" s="642"/>
      <c r="H348" s="475"/>
    </row>
    <row r="349" spans="2:8" s="516" customFormat="1" ht="20.25">
      <c r="B349" s="475"/>
      <c r="C349" s="475"/>
      <c r="D349" s="639"/>
      <c r="E349" s="642"/>
      <c r="F349" s="642"/>
      <c r="G349" s="642"/>
      <c r="H349" s="475"/>
    </row>
    <row r="350" spans="2:8" s="516" customFormat="1" ht="20.25">
      <c r="B350" s="475"/>
      <c r="C350" s="475"/>
      <c r="D350" s="639"/>
      <c r="E350" s="642"/>
      <c r="F350" s="642"/>
      <c r="G350" s="642"/>
      <c r="H350" s="475"/>
    </row>
    <row r="351" spans="2:8" s="516" customFormat="1" ht="20.25">
      <c r="B351" s="475"/>
      <c r="C351" s="475"/>
      <c r="D351" s="639"/>
      <c r="E351" s="642"/>
      <c r="F351" s="642"/>
      <c r="G351" s="642"/>
      <c r="H351" s="475"/>
    </row>
    <row r="352" spans="2:8" s="516" customFormat="1" ht="20.25">
      <c r="B352" s="475"/>
      <c r="C352" s="475"/>
      <c r="D352" s="639"/>
      <c r="E352" s="642"/>
      <c r="F352" s="642"/>
      <c r="G352" s="642"/>
      <c r="H352" s="475"/>
    </row>
    <row r="353" spans="2:8" s="516" customFormat="1" ht="20.25">
      <c r="B353" s="475"/>
      <c r="C353" s="475"/>
      <c r="D353" s="639"/>
      <c r="E353" s="642"/>
      <c r="F353" s="642"/>
      <c r="G353" s="642"/>
      <c r="H353" s="475"/>
    </row>
    <row r="354" spans="2:8" s="516" customFormat="1" ht="20.25">
      <c r="B354" s="475"/>
      <c r="C354" s="475"/>
      <c r="D354" s="639"/>
      <c r="E354" s="642"/>
      <c r="F354" s="642"/>
      <c r="G354" s="642"/>
      <c r="H354" s="475"/>
    </row>
    <row r="355" spans="2:8" s="516" customFormat="1" ht="20.25">
      <c r="B355" s="475"/>
      <c r="C355" s="475"/>
      <c r="D355" s="639"/>
      <c r="E355" s="642"/>
      <c r="F355" s="642"/>
      <c r="G355" s="642"/>
      <c r="H355" s="475"/>
    </row>
    <row r="356" spans="2:8" s="516" customFormat="1" ht="20.25">
      <c r="B356" s="475"/>
      <c r="C356" s="475"/>
      <c r="D356" s="639"/>
      <c r="E356" s="642"/>
      <c r="F356" s="642"/>
      <c r="G356" s="642"/>
      <c r="H356" s="475"/>
    </row>
    <row r="357" spans="2:8" s="516" customFormat="1" ht="20.25">
      <c r="B357" s="475"/>
      <c r="C357" s="475"/>
      <c r="D357" s="639"/>
      <c r="E357" s="642"/>
      <c r="F357" s="642"/>
      <c r="G357" s="642"/>
      <c r="H357" s="475"/>
    </row>
    <row r="358" spans="2:8" s="516" customFormat="1" ht="20.25">
      <c r="B358" s="475"/>
      <c r="C358" s="475"/>
      <c r="D358" s="639"/>
      <c r="E358" s="642"/>
      <c r="F358" s="642"/>
      <c r="G358" s="642"/>
      <c r="H358" s="475"/>
    </row>
    <row r="359" spans="2:8" s="516" customFormat="1" ht="20.25">
      <c r="B359" s="475"/>
      <c r="C359" s="475"/>
      <c r="D359" s="639"/>
      <c r="E359" s="642"/>
      <c r="F359" s="642"/>
      <c r="G359" s="642"/>
      <c r="H359" s="475"/>
    </row>
    <row r="360" spans="2:8" s="516" customFormat="1" ht="20.25">
      <c r="B360" s="475"/>
      <c r="C360" s="475"/>
      <c r="D360" s="639"/>
      <c r="E360" s="642"/>
      <c r="F360" s="642"/>
      <c r="G360" s="642"/>
      <c r="H360" s="475"/>
    </row>
    <row r="361" spans="2:8" s="516" customFormat="1" ht="20.25">
      <c r="B361" s="475"/>
      <c r="C361" s="475"/>
      <c r="D361" s="639"/>
      <c r="E361" s="642"/>
      <c r="F361" s="642"/>
      <c r="G361" s="642"/>
      <c r="H361" s="475"/>
    </row>
    <row r="362" spans="2:8" s="516" customFormat="1" ht="20.25">
      <c r="B362" s="475"/>
      <c r="C362" s="475"/>
      <c r="D362" s="639"/>
      <c r="E362" s="642"/>
      <c r="F362" s="642"/>
      <c r="G362" s="642"/>
      <c r="H362" s="475"/>
    </row>
    <row r="363" spans="2:8" s="516" customFormat="1" ht="20.25">
      <c r="B363" s="475"/>
      <c r="C363" s="475"/>
      <c r="D363" s="639"/>
      <c r="E363" s="642"/>
      <c r="F363" s="642"/>
      <c r="G363" s="642"/>
      <c r="H363" s="475"/>
    </row>
    <row r="364" spans="2:8" s="516" customFormat="1" ht="20.25">
      <c r="B364" s="475"/>
      <c r="C364" s="475"/>
      <c r="D364" s="639"/>
      <c r="E364" s="642"/>
      <c r="F364" s="642"/>
      <c r="G364" s="642"/>
      <c r="H364" s="475"/>
    </row>
    <row r="365" spans="2:8" s="516" customFormat="1" ht="20.25">
      <c r="B365" s="475"/>
      <c r="C365" s="475"/>
      <c r="D365" s="639"/>
      <c r="E365" s="642"/>
      <c r="F365" s="642"/>
      <c r="G365" s="642"/>
      <c r="H365" s="475"/>
    </row>
    <row r="366" spans="2:8" s="516" customFormat="1" ht="20.25">
      <c r="B366" s="475"/>
      <c r="C366" s="475"/>
      <c r="D366" s="639"/>
      <c r="E366" s="642"/>
      <c r="F366" s="642"/>
      <c r="G366" s="642"/>
      <c r="H366" s="475"/>
    </row>
    <row r="367" spans="2:8" s="516" customFormat="1" ht="20.25">
      <c r="B367" s="475"/>
      <c r="C367" s="475"/>
      <c r="D367" s="639"/>
      <c r="E367" s="642"/>
      <c r="F367" s="642"/>
      <c r="G367" s="642"/>
      <c r="H367" s="475"/>
    </row>
    <row r="368" spans="2:8" s="516" customFormat="1" ht="20.25">
      <c r="B368" s="475"/>
      <c r="C368" s="475"/>
      <c r="D368" s="639"/>
      <c r="E368" s="642"/>
      <c r="F368" s="642"/>
      <c r="G368" s="642"/>
      <c r="H368" s="475"/>
    </row>
    <row r="369" spans="2:8" s="516" customFormat="1" ht="20.25">
      <c r="B369" s="475"/>
      <c r="C369" s="475"/>
      <c r="D369" s="639"/>
      <c r="E369" s="642"/>
      <c r="F369" s="642"/>
      <c r="G369" s="642"/>
      <c r="H369" s="475"/>
    </row>
    <row r="370" spans="2:8" s="516" customFormat="1" ht="20.25">
      <c r="B370" s="475"/>
      <c r="C370" s="475"/>
      <c r="D370" s="639"/>
      <c r="E370" s="642"/>
      <c r="F370" s="642"/>
      <c r="G370" s="642"/>
      <c r="H370" s="475"/>
    </row>
    <row r="371" spans="2:8" s="516" customFormat="1" ht="20.25">
      <c r="B371" s="475"/>
      <c r="C371" s="475"/>
      <c r="D371" s="639"/>
      <c r="E371" s="642"/>
      <c r="F371" s="642"/>
      <c r="G371" s="642"/>
      <c r="H371" s="475"/>
    </row>
    <row r="372" spans="2:8" s="516" customFormat="1" ht="20.25">
      <c r="B372" s="475"/>
      <c r="C372" s="475"/>
      <c r="D372" s="639"/>
      <c r="E372" s="642"/>
      <c r="F372" s="642"/>
      <c r="G372" s="642"/>
      <c r="H372" s="475"/>
    </row>
    <row r="373" spans="2:8" s="516" customFormat="1" ht="20.25">
      <c r="B373" s="475"/>
      <c r="C373" s="475"/>
      <c r="D373" s="639"/>
      <c r="E373" s="642"/>
      <c r="F373" s="642"/>
      <c r="G373" s="642"/>
      <c r="H373" s="475"/>
    </row>
    <row r="374" spans="2:8" s="516" customFormat="1" ht="20.25">
      <c r="B374" s="475"/>
      <c r="C374" s="475"/>
      <c r="D374" s="639"/>
      <c r="E374" s="642"/>
      <c r="F374" s="642"/>
      <c r="G374" s="642"/>
      <c r="H374" s="475"/>
    </row>
    <row r="375" spans="2:8" s="516" customFormat="1" ht="20.25">
      <c r="B375" s="475"/>
      <c r="C375" s="475"/>
      <c r="D375" s="639"/>
      <c r="E375" s="642"/>
      <c r="F375" s="642"/>
      <c r="G375" s="642"/>
      <c r="H375" s="475"/>
    </row>
    <row r="376" spans="2:8" s="516" customFormat="1" ht="20.25">
      <c r="B376" s="475"/>
      <c r="C376" s="475"/>
      <c r="D376" s="639"/>
      <c r="E376" s="642"/>
      <c r="F376" s="642"/>
      <c r="G376" s="642"/>
      <c r="H376" s="475"/>
    </row>
    <row r="377" spans="2:8" s="516" customFormat="1" ht="20.25">
      <c r="B377" s="475"/>
      <c r="C377" s="475"/>
      <c r="D377" s="639"/>
      <c r="E377" s="642"/>
      <c r="F377" s="642"/>
      <c r="G377" s="642"/>
      <c r="H377" s="475"/>
    </row>
    <row r="378" spans="2:8" s="516" customFormat="1" ht="20.25">
      <c r="B378" s="475"/>
      <c r="C378" s="475"/>
      <c r="D378" s="639"/>
      <c r="E378" s="642"/>
      <c r="F378" s="642"/>
      <c r="G378" s="642"/>
      <c r="H378" s="475"/>
    </row>
    <row r="379" spans="2:8" s="516" customFormat="1" ht="20.25">
      <c r="B379" s="475"/>
      <c r="C379" s="475"/>
      <c r="D379" s="639"/>
      <c r="E379" s="642"/>
      <c r="F379" s="642"/>
      <c r="G379" s="642"/>
      <c r="H379" s="475"/>
    </row>
    <row r="380" spans="2:8" s="516" customFormat="1" ht="20.25">
      <c r="B380" s="475"/>
      <c r="C380" s="475"/>
      <c r="D380" s="639"/>
      <c r="E380" s="642"/>
      <c r="F380" s="642"/>
      <c r="G380" s="642"/>
      <c r="H380" s="475"/>
    </row>
    <row r="381" spans="2:8" s="516" customFormat="1" ht="20.25">
      <c r="B381" s="475"/>
      <c r="C381" s="475"/>
      <c r="D381" s="639"/>
      <c r="E381" s="642"/>
      <c r="F381" s="642"/>
      <c r="G381" s="642"/>
      <c r="H381" s="475"/>
    </row>
    <row r="382" spans="2:8" s="516" customFormat="1" ht="20.25">
      <c r="B382" s="475"/>
      <c r="C382" s="475"/>
      <c r="D382" s="639"/>
      <c r="E382" s="642"/>
      <c r="F382" s="642"/>
      <c r="G382" s="642"/>
      <c r="H382" s="475"/>
    </row>
    <row r="383" spans="2:8" s="516" customFormat="1" ht="20.25">
      <c r="B383" s="475"/>
      <c r="C383" s="475"/>
      <c r="D383" s="639"/>
      <c r="E383" s="642"/>
      <c r="F383" s="642"/>
      <c r="G383" s="642"/>
      <c r="H383" s="475"/>
    </row>
    <row r="384" spans="2:8" s="516" customFormat="1" ht="20.25">
      <c r="B384" s="475"/>
      <c r="C384" s="475"/>
      <c r="D384" s="639"/>
      <c r="E384" s="642"/>
      <c r="F384" s="642"/>
      <c r="G384" s="642"/>
      <c r="H384" s="475"/>
    </row>
    <row r="385" spans="2:8" s="516" customFormat="1" ht="20.25">
      <c r="B385" s="475"/>
      <c r="C385" s="475"/>
      <c r="D385" s="639"/>
      <c r="E385" s="642"/>
      <c r="F385" s="642"/>
      <c r="G385" s="642"/>
      <c r="H385" s="475"/>
    </row>
    <row r="386" spans="2:8" s="516" customFormat="1" ht="20.25">
      <c r="B386" s="475"/>
      <c r="C386" s="475"/>
      <c r="D386" s="639"/>
      <c r="E386" s="642"/>
      <c r="F386" s="642"/>
      <c r="G386" s="642"/>
      <c r="H386" s="475"/>
    </row>
    <row r="387" spans="2:8" s="516" customFormat="1" ht="20.25">
      <c r="B387" s="475"/>
      <c r="C387" s="475"/>
      <c r="D387" s="639"/>
      <c r="E387" s="642"/>
      <c r="F387" s="642"/>
      <c r="G387" s="642"/>
      <c r="H387" s="475"/>
    </row>
    <row r="388" spans="2:8" s="516" customFormat="1" ht="20.25">
      <c r="B388" s="475"/>
      <c r="C388" s="475"/>
      <c r="D388" s="639"/>
      <c r="E388" s="642"/>
      <c r="F388" s="642"/>
      <c r="G388" s="642"/>
      <c r="H388" s="475"/>
    </row>
    <row r="389" spans="2:8" s="516" customFormat="1" ht="20.25">
      <c r="B389" s="475"/>
      <c r="C389" s="475"/>
      <c r="D389" s="639"/>
      <c r="E389" s="642"/>
      <c r="F389" s="642"/>
      <c r="G389" s="642"/>
      <c r="H389" s="475"/>
    </row>
    <row r="390" spans="2:8" s="516" customFormat="1" ht="20.25">
      <c r="B390" s="475"/>
      <c r="C390" s="475"/>
      <c r="D390" s="639"/>
      <c r="E390" s="642"/>
      <c r="F390" s="642"/>
      <c r="G390" s="642"/>
      <c r="H390" s="475"/>
    </row>
    <row r="391" spans="2:8" s="516" customFormat="1" ht="20.25">
      <c r="B391" s="475"/>
      <c r="C391" s="475"/>
      <c r="D391" s="639"/>
      <c r="E391" s="642"/>
      <c r="F391" s="642"/>
      <c r="G391" s="642"/>
      <c r="H391" s="475"/>
    </row>
    <row r="392" spans="2:8" s="516" customFormat="1" ht="20.25">
      <c r="B392" s="475"/>
      <c r="C392" s="475"/>
      <c r="D392" s="639"/>
      <c r="E392" s="642"/>
      <c r="F392" s="642"/>
      <c r="G392" s="642"/>
      <c r="H392" s="475"/>
    </row>
    <row r="393" spans="2:8" s="516" customFormat="1" ht="20.25">
      <c r="B393" s="475"/>
      <c r="C393" s="475"/>
      <c r="D393" s="639"/>
      <c r="E393" s="642"/>
      <c r="F393" s="642"/>
      <c r="G393" s="642"/>
      <c r="H393" s="475"/>
    </row>
    <row r="394" spans="2:8" s="516" customFormat="1" ht="20.25">
      <c r="B394" s="475"/>
      <c r="C394" s="475"/>
      <c r="D394" s="639"/>
      <c r="E394" s="642"/>
      <c r="F394" s="642"/>
      <c r="G394" s="642"/>
      <c r="H394" s="475"/>
    </row>
    <row r="395" spans="2:8" s="516" customFormat="1" ht="20.25">
      <c r="B395" s="475"/>
      <c r="C395" s="475"/>
      <c r="D395" s="639"/>
      <c r="E395" s="642"/>
      <c r="F395" s="642"/>
      <c r="G395" s="642"/>
      <c r="H395" s="475"/>
    </row>
    <row r="396" spans="2:8" s="516" customFormat="1" ht="20.25">
      <c r="B396" s="475"/>
      <c r="C396" s="475"/>
      <c r="D396" s="639"/>
      <c r="E396" s="642"/>
      <c r="F396" s="642"/>
      <c r="G396" s="642"/>
      <c r="H396" s="475"/>
    </row>
    <row r="397" spans="2:8" s="516" customFormat="1" ht="20.25">
      <c r="B397" s="475"/>
      <c r="C397" s="475"/>
      <c r="D397" s="639"/>
      <c r="E397" s="642"/>
      <c r="F397" s="642"/>
      <c r="G397" s="642"/>
      <c r="H397" s="475"/>
    </row>
    <row r="398" spans="2:8" s="516" customFormat="1" ht="20.25">
      <c r="B398" s="475"/>
      <c r="C398" s="475"/>
      <c r="D398" s="639"/>
      <c r="E398" s="642"/>
      <c r="F398" s="642"/>
      <c r="G398" s="642"/>
      <c r="H398" s="475"/>
    </row>
    <row r="399" spans="2:8" s="516" customFormat="1" ht="20.25">
      <c r="B399" s="475"/>
      <c r="C399" s="475"/>
      <c r="D399" s="639"/>
      <c r="E399" s="642"/>
      <c r="F399" s="642"/>
      <c r="G399" s="642"/>
      <c r="H399" s="475"/>
    </row>
    <row r="400" spans="2:8" s="516" customFormat="1" ht="20.25">
      <c r="B400" s="475"/>
      <c r="C400" s="475"/>
      <c r="D400" s="639"/>
      <c r="E400" s="642"/>
      <c r="F400" s="642"/>
      <c r="G400" s="642"/>
      <c r="H400" s="475"/>
    </row>
    <row r="401" spans="2:8" s="516" customFormat="1" ht="20.25">
      <c r="B401" s="475"/>
      <c r="C401" s="475"/>
      <c r="D401" s="639"/>
      <c r="E401" s="642"/>
      <c r="F401" s="642"/>
      <c r="G401" s="642"/>
      <c r="H401" s="475"/>
    </row>
    <row r="402" spans="2:8" s="516" customFormat="1" ht="20.25">
      <c r="B402" s="475"/>
      <c r="C402" s="475"/>
      <c r="D402" s="639"/>
      <c r="E402" s="642"/>
      <c r="F402" s="642"/>
      <c r="G402" s="642"/>
      <c r="H402" s="475"/>
    </row>
    <row r="403" spans="2:8" s="516" customFormat="1" ht="20.25">
      <c r="B403" s="475"/>
      <c r="C403" s="475"/>
      <c r="D403" s="639"/>
      <c r="E403" s="642"/>
      <c r="F403" s="642"/>
      <c r="G403" s="642"/>
      <c r="H403" s="475"/>
    </row>
    <row r="404" spans="2:8" s="516" customFormat="1" ht="20.25">
      <c r="B404" s="475"/>
      <c r="C404" s="475"/>
      <c r="D404" s="639"/>
      <c r="E404" s="642"/>
      <c r="F404" s="642"/>
      <c r="G404" s="642"/>
      <c r="H404" s="475"/>
    </row>
    <row r="405" spans="2:8" s="516" customFormat="1" ht="20.25">
      <c r="B405" s="475"/>
      <c r="C405" s="475"/>
      <c r="D405" s="639"/>
      <c r="E405" s="642"/>
      <c r="F405" s="642"/>
      <c r="G405" s="642"/>
      <c r="H405" s="475"/>
    </row>
    <row r="406" spans="2:8" s="516" customFormat="1" ht="20.25">
      <c r="B406" s="475"/>
      <c r="C406" s="475"/>
      <c r="D406" s="639"/>
      <c r="E406" s="642"/>
      <c r="F406" s="642"/>
      <c r="G406" s="642"/>
      <c r="H406" s="475"/>
    </row>
    <row r="407" spans="2:8" s="516" customFormat="1" ht="20.25">
      <c r="B407" s="475"/>
      <c r="C407" s="475"/>
      <c r="D407" s="639"/>
      <c r="E407" s="642"/>
      <c r="F407" s="642"/>
      <c r="G407" s="642"/>
      <c r="H407" s="475"/>
    </row>
    <row r="408" spans="2:8" s="516" customFormat="1" ht="20.25">
      <c r="B408" s="475"/>
      <c r="C408" s="475"/>
      <c r="D408" s="639"/>
      <c r="E408" s="642"/>
      <c r="F408" s="642"/>
      <c r="G408" s="642"/>
      <c r="H408" s="475"/>
    </row>
    <row r="409" spans="2:8" s="516" customFormat="1" ht="20.25">
      <c r="B409" s="475"/>
      <c r="C409" s="475"/>
      <c r="D409" s="639"/>
      <c r="E409" s="642"/>
      <c r="F409" s="642"/>
      <c r="G409" s="642"/>
      <c r="H409" s="475"/>
    </row>
    <row r="410" spans="2:8" s="516" customFormat="1" ht="20.25">
      <c r="B410" s="475"/>
      <c r="C410" s="475"/>
      <c r="D410" s="639"/>
      <c r="E410" s="642"/>
      <c r="F410" s="642"/>
      <c r="G410" s="642"/>
      <c r="H410" s="475"/>
    </row>
    <row r="411" spans="2:8" s="516" customFormat="1" ht="20.25">
      <c r="B411" s="475"/>
      <c r="C411" s="475"/>
      <c r="D411" s="639"/>
      <c r="E411" s="642"/>
      <c r="F411" s="642"/>
      <c r="G411" s="642"/>
      <c r="H411" s="475"/>
    </row>
    <row r="412" spans="2:8" s="516" customFormat="1" ht="20.25">
      <c r="B412" s="475"/>
      <c r="C412" s="475"/>
      <c r="D412" s="639"/>
      <c r="E412" s="642"/>
      <c r="F412" s="642"/>
      <c r="G412" s="642"/>
      <c r="H412" s="475"/>
    </row>
    <row r="413" spans="2:8" s="516" customFormat="1" ht="20.25">
      <c r="B413" s="475"/>
      <c r="C413" s="475"/>
      <c r="D413" s="639"/>
      <c r="E413" s="642"/>
      <c r="F413" s="642"/>
      <c r="G413" s="642"/>
      <c r="H413" s="475"/>
    </row>
    <row r="414" spans="2:8" s="516" customFormat="1" ht="20.25">
      <c r="B414" s="475"/>
      <c r="C414" s="475"/>
      <c r="D414" s="639"/>
      <c r="E414" s="642"/>
      <c r="F414" s="642"/>
      <c r="G414" s="642"/>
      <c r="H414" s="475"/>
    </row>
    <row r="415" spans="2:8" s="516" customFormat="1" ht="20.25">
      <c r="B415" s="475"/>
      <c r="C415" s="475"/>
      <c r="D415" s="639"/>
      <c r="E415" s="642"/>
      <c r="F415" s="642"/>
      <c r="G415" s="642"/>
      <c r="H415" s="475"/>
    </row>
    <row r="416" spans="2:8" s="516" customFormat="1" ht="20.25">
      <c r="B416" s="475"/>
      <c r="C416" s="475"/>
      <c r="D416" s="639"/>
      <c r="E416" s="642"/>
      <c r="F416" s="642"/>
      <c r="G416" s="642"/>
      <c r="H416" s="475"/>
    </row>
    <row r="417" spans="2:8" s="516" customFormat="1" ht="20.25">
      <c r="B417" s="475"/>
      <c r="C417" s="475"/>
      <c r="D417" s="639"/>
      <c r="E417" s="642"/>
      <c r="F417" s="642"/>
      <c r="G417" s="642"/>
      <c r="H417" s="475"/>
    </row>
    <row r="418" spans="2:8" s="516" customFormat="1" ht="20.25">
      <c r="B418" s="475"/>
      <c r="C418" s="475"/>
      <c r="D418" s="639"/>
      <c r="E418" s="642"/>
      <c r="F418" s="642"/>
      <c r="G418" s="642"/>
      <c r="H418" s="475"/>
    </row>
    <row r="419" spans="2:8" s="516" customFormat="1" ht="20.25">
      <c r="B419" s="475"/>
      <c r="C419" s="475"/>
      <c r="D419" s="639"/>
      <c r="E419" s="642"/>
      <c r="F419" s="642"/>
      <c r="G419" s="642"/>
      <c r="H419" s="475"/>
    </row>
    <row r="420" spans="2:8" s="516" customFormat="1" ht="20.25">
      <c r="B420" s="475"/>
      <c r="C420" s="475"/>
      <c r="D420" s="639"/>
      <c r="E420" s="642"/>
      <c r="F420" s="642"/>
      <c r="G420" s="642"/>
      <c r="H420" s="475"/>
    </row>
    <row r="421" spans="2:8" s="516" customFormat="1" ht="20.25">
      <c r="B421" s="475"/>
      <c r="C421" s="475"/>
      <c r="D421" s="639"/>
      <c r="E421" s="642"/>
      <c r="F421" s="642"/>
      <c r="G421" s="642"/>
      <c r="H421" s="475"/>
    </row>
    <row r="422" spans="2:8" s="516" customFormat="1" ht="20.25">
      <c r="B422" s="475"/>
      <c r="C422" s="475"/>
      <c r="D422" s="639"/>
      <c r="E422" s="642"/>
      <c r="F422" s="642"/>
      <c r="G422" s="642"/>
      <c r="H422" s="475"/>
    </row>
    <row r="423" spans="2:8" s="516" customFormat="1" ht="20.25">
      <c r="B423" s="475"/>
      <c r="C423" s="475"/>
      <c r="D423" s="639"/>
      <c r="E423" s="642"/>
      <c r="F423" s="642"/>
      <c r="G423" s="642"/>
      <c r="H423" s="475"/>
    </row>
    <row r="424" spans="2:8" s="516" customFormat="1" ht="20.25">
      <c r="B424" s="475"/>
      <c r="C424" s="475"/>
      <c r="D424" s="639"/>
      <c r="E424" s="642"/>
      <c r="F424" s="642"/>
      <c r="G424" s="642"/>
      <c r="H424" s="475"/>
    </row>
    <row r="425" spans="2:8" s="516" customFormat="1" ht="20.25">
      <c r="B425" s="475"/>
      <c r="C425" s="475"/>
      <c r="D425" s="639"/>
      <c r="E425" s="642"/>
      <c r="F425" s="642"/>
      <c r="G425" s="642"/>
      <c r="H425" s="475"/>
    </row>
    <row r="426" spans="2:8" s="516" customFormat="1" ht="20.25">
      <c r="B426" s="475"/>
      <c r="C426" s="475"/>
      <c r="D426" s="639"/>
      <c r="E426" s="642"/>
      <c r="F426" s="642"/>
      <c r="G426" s="642"/>
      <c r="H426" s="475"/>
    </row>
    <row r="427" spans="2:8" s="516" customFormat="1" ht="20.25">
      <c r="B427" s="475"/>
      <c r="C427" s="475"/>
      <c r="D427" s="639"/>
      <c r="E427" s="642"/>
      <c r="F427" s="642"/>
      <c r="G427" s="642"/>
      <c r="H427" s="475"/>
    </row>
    <row r="428" spans="2:8" s="516" customFormat="1" ht="20.25">
      <c r="B428" s="475"/>
      <c r="C428" s="475"/>
      <c r="D428" s="639"/>
      <c r="E428" s="642"/>
      <c r="F428" s="642"/>
      <c r="G428" s="642"/>
      <c r="H428" s="475"/>
    </row>
    <row r="429" spans="2:8" s="516" customFormat="1" ht="20.25">
      <c r="B429" s="475"/>
      <c r="C429" s="475"/>
      <c r="D429" s="639"/>
      <c r="E429" s="642"/>
      <c r="F429" s="642"/>
      <c r="G429" s="642"/>
      <c r="H429" s="475"/>
    </row>
    <row r="430" spans="2:8" s="516" customFormat="1" ht="20.25">
      <c r="B430" s="475"/>
      <c r="C430" s="475"/>
      <c r="D430" s="639"/>
      <c r="E430" s="642"/>
      <c r="F430" s="642"/>
      <c r="G430" s="642"/>
      <c r="H430" s="475"/>
    </row>
    <row r="431" spans="2:8" s="516" customFormat="1" ht="20.25">
      <c r="B431" s="475"/>
      <c r="C431" s="475"/>
      <c r="D431" s="639"/>
      <c r="E431" s="642"/>
      <c r="F431" s="642"/>
      <c r="G431" s="642"/>
      <c r="H431" s="475"/>
    </row>
    <row r="432" spans="2:8" s="516" customFormat="1" ht="20.25">
      <c r="B432" s="475"/>
      <c r="C432" s="475"/>
      <c r="D432" s="639"/>
      <c r="E432" s="642"/>
      <c r="F432" s="642"/>
      <c r="G432" s="642"/>
      <c r="H432" s="475"/>
    </row>
    <row r="433" spans="2:8" s="516" customFormat="1" ht="20.25">
      <c r="B433" s="475"/>
      <c r="C433" s="475"/>
      <c r="D433" s="639"/>
      <c r="E433" s="642"/>
      <c r="F433" s="642"/>
      <c r="G433" s="642"/>
      <c r="H433" s="475"/>
    </row>
    <row r="434" spans="2:8" s="516" customFormat="1" ht="20.25">
      <c r="B434" s="475"/>
      <c r="C434" s="475"/>
      <c r="D434" s="639"/>
      <c r="E434" s="642"/>
      <c r="F434" s="642"/>
      <c r="G434" s="642"/>
      <c r="H434" s="475"/>
    </row>
    <row r="435" spans="2:8" s="516" customFormat="1" ht="20.25">
      <c r="B435" s="475"/>
      <c r="C435" s="475"/>
      <c r="D435" s="639"/>
      <c r="E435" s="642"/>
      <c r="F435" s="642"/>
      <c r="G435" s="642"/>
      <c r="H435" s="475"/>
    </row>
    <row r="436" spans="2:8" s="516" customFormat="1" ht="20.25">
      <c r="B436" s="475"/>
      <c r="C436" s="475"/>
      <c r="D436" s="639"/>
      <c r="E436" s="642"/>
      <c r="F436" s="642"/>
      <c r="G436" s="642"/>
      <c r="H436" s="475"/>
    </row>
    <row r="437" spans="2:8" s="516" customFormat="1" ht="20.25">
      <c r="B437" s="475"/>
      <c r="C437" s="475"/>
      <c r="D437" s="639"/>
      <c r="E437" s="642"/>
      <c r="F437" s="642"/>
      <c r="G437" s="642"/>
      <c r="H437" s="475"/>
    </row>
    <row r="438" spans="2:8" s="516" customFormat="1" ht="20.25">
      <c r="B438" s="475"/>
      <c r="C438" s="475"/>
      <c r="D438" s="639"/>
      <c r="E438" s="642"/>
      <c r="F438" s="642"/>
      <c r="G438" s="642"/>
      <c r="H438" s="475"/>
    </row>
    <row r="439" spans="2:8" s="516" customFormat="1" ht="20.25">
      <c r="B439" s="475"/>
      <c r="C439" s="475"/>
      <c r="D439" s="639"/>
      <c r="E439" s="642"/>
      <c r="F439" s="642"/>
      <c r="G439" s="642"/>
      <c r="H439" s="475"/>
    </row>
    <row r="440" spans="2:8" s="516" customFormat="1" ht="20.25">
      <c r="B440" s="475"/>
      <c r="C440" s="475"/>
      <c r="D440" s="639"/>
      <c r="E440" s="642"/>
      <c r="F440" s="642"/>
      <c r="G440" s="642"/>
      <c r="H440" s="475"/>
    </row>
    <row r="441" spans="2:8" s="516" customFormat="1" ht="20.25">
      <c r="B441" s="475"/>
      <c r="C441" s="475"/>
      <c r="D441" s="639"/>
      <c r="E441" s="642"/>
      <c r="F441" s="642"/>
      <c r="G441" s="642"/>
      <c r="H441" s="475"/>
    </row>
    <row r="442" spans="2:8" s="516" customFormat="1" ht="20.25">
      <c r="B442" s="475"/>
      <c r="C442" s="475"/>
      <c r="D442" s="639"/>
      <c r="E442" s="642"/>
      <c r="F442" s="642"/>
      <c r="G442" s="642"/>
      <c r="H442" s="475"/>
    </row>
    <row r="443" spans="2:8" s="516" customFormat="1" ht="20.25">
      <c r="B443" s="475"/>
      <c r="C443" s="475"/>
      <c r="D443" s="639"/>
      <c r="E443" s="642"/>
      <c r="F443" s="642"/>
      <c r="G443" s="642"/>
      <c r="H443" s="475"/>
    </row>
    <row r="444" spans="2:8" s="516" customFormat="1" ht="20.25">
      <c r="B444" s="475"/>
      <c r="C444" s="475"/>
      <c r="D444" s="639"/>
      <c r="E444" s="642"/>
      <c r="F444" s="642"/>
      <c r="G444" s="642"/>
      <c r="H444" s="475"/>
    </row>
    <row r="445" spans="2:8" s="516" customFormat="1" ht="20.25">
      <c r="B445" s="475"/>
      <c r="C445" s="475"/>
      <c r="D445" s="639"/>
      <c r="E445" s="642"/>
      <c r="F445" s="642"/>
      <c r="G445" s="642"/>
      <c r="H445" s="475"/>
    </row>
    <row r="446" spans="2:8" s="516" customFormat="1" ht="20.25">
      <c r="B446" s="475"/>
      <c r="C446" s="475"/>
      <c r="D446" s="639"/>
      <c r="E446" s="642"/>
      <c r="F446" s="642"/>
      <c r="G446" s="642"/>
      <c r="H446" s="475"/>
    </row>
    <row r="447" spans="2:8" s="516" customFormat="1" ht="20.25">
      <c r="B447" s="475"/>
      <c r="C447" s="475"/>
      <c r="D447" s="639"/>
      <c r="E447" s="642"/>
      <c r="F447" s="642"/>
      <c r="G447" s="642"/>
      <c r="H447" s="475"/>
    </row>
    <row r="448" spans="2:8" s="516" customFormat="1" ht="20.25">
      <c r="B448" s="475"/>
      <c r="C448" s="475"/>
      <c r="D448" s="639"/>
      <c r="E448" s="642"/>
      <c r="F448" s="642"/>
      <c r="G448" s="642"/>
      <c r="H448" s="475"/>
    </row>
    <row r="449" spans="2:8" s="516" customFormat="1" ht="20.25">
      <c r="B449" s="475"/>
      <c r="C449" s="475"/>
      <c r="D449" s="639"/>
      <c r="E449" s="642"/>
      <c r="F449" s="642"/>
      <c r="G449" s="642"/>
      <c r="H449" s="475"/>
    </row>
    <row r="450" spans="2:8" s="516" customFormat="1" ht="20.25">
      <c r="B450" s="475"/>
      <c r="C450" s="475"/>
      <c r="D450" s="639"/>
      <c r="E450" s="642"/>
      <c r="F450" s="642"/>
      <c r="G450" s="642"/>
      <c r="H450" s="475"/>
    </row>
    <row r="451" spans="2:8" s="516" customFormat="1" ht="20.25">
      <c r="B451" s="475"/>
      <c r="C451" s="475"/>
      <c r="D451" s="639"/>
      <c r="E451" s="642"/>
      <c r="F451" s="642"/>
      <c r="G451" s="642"/>
      <c r="H451" s="475"/>
    </row>
    <row r="452" spans="2:8" s="516" customFormat="1" ht="20.25">
      <c r="B452" s="475"/>
      <c r="C452" s="475"/>
      <c r="D452" s="639"/>
      <c r="E452" s="642"/>
      <c r="F452" s="642"/>
      <c r="G452" s="642"/>
      <c r="H452" s="475"/>
    </row>
    <row r="453" spans="2:8" s="516" customFormat="1" ht="20.25">
      <c r="B453" s="475"/>
      <c r="C453" s="475"/>
      <c r="D453" s="639"/>
      <c r="E453" s="642"/>
      <c r="F453" s="642"/>
      <c r="G453" s="642"/>
      <c r="H453" s="475"/>
    </row>
    <row r="454" spans="2:8" s="516" customFormat="1" ht="20.25">
      <c r="B454" s="475"/>
      <c r="C454" s="475"/>
      <c r="D454" s="639"/>
      <c r="E454" s="642"/>
      <c r="F454" s="642"/>
      <c r="G454" s="642"/>
      <c r="H454" s="475"/>
    </row>
    <row r="455" spans="2:8" s="516" customFormat="1" ht="20.25">
      <c r="B455" s="475"/>
      <c r="C455" s="475"/>
      <c r="D455" s="639"/>
      <c r="E455" s="642"/>
      <c r="F455" s="642"/>
      <c r="G455" s="642"/>
      <c r="H455" s="475"/>
    </row>
    <row r="456" spans="2:8" s="516" customFormat="1" ht="20.25">
      <c r="B456" s="475"/>
      <c r="C456" s="475"/>
      <c r="D456" s="639"/>
      <c r="E456" s="642"/>
      <c r="F456" s="642"/>
      <c r="G456" s="642"/>
      <c r="H456" s="475"/>
    </row>
    <row r="457" spans="2:8" s="516" customFormat="1" ht="20.25">
      <c r="B457" s="475"/>
      <c r="C457" s="475"/>
      <c r="D457" s="639"/>
      <c r="E457" s="642"/>
      <c r="F457" s="642"/>
      <c r="G457" s="642"/>
      <c r="H457" s="475"/>
    </row>
    <row r="458" spans="2:8" s="516" customFormat="1" ht="20.25">
      <c r="B458" s="475"/>
      <c r="C458" s="475"/>
      <c r="D458" s="639"/>
      <c r="E458" s="642"/>
      <c r="F458" s="642"/>
      <c r="G458" s="642"/>
      <c r="H458" s="475"/>
    </row>
    <row r="459" spans="2:8" s="516" customFormat="1" ht="20.25">
      <c r="B459" s="475"/>
      <c r="C459" s="475"/>
      <c r="D459" s="639"/>
      <c r="E459" s="642"/>
      <c r="F459" s="642"/>
      <c r="G459" s="642"/>
      <c r="H459" s="475"/>
    </row>
    <row r="460" spans="2:8" s="516" customFormat="1" ht="20.25">
      <c r="B460" s="475"/>
      <c r="C460" s="475"/>
      <c r="D460" s="639"/>
      <c r="E460" s="642"/>
      <c r="F460" s="642"/>
      <c r="G460" s="642"/>
      <c r="H460" s="475"/>
    </row>
    <row r="461" spans="2:8" s="516" customFormat="1" ht="20.25">
      <c r="B461" s="475"/>
      <c r="C461" s="475"/>
      <c r="D461" s="639"/>
      <c r="E461" s="642"/>
      <c r="F461" s="642"/>
      <c r="G461" s="642"/>
      <c r="H461" s="475"/>
    </row>
    <row r="462" spans="2:8" s="516" customFormat="1" ht="20.25">
      <c r="B462" s="475"/>
      <c r="C462" s="475"/>
      <c r="D462" s="639"/>
      <c r="E462" s="642"/>
      <c r="F462" s="642"/>
      <c r="G462" s="642"/>
      <c r="H462" s="475"/>
    </row>
    <row r="463" spans="2:8" s="516" customFormat="1" ht="20.25">
      <c r="B463" s="475"/>
      <c r="C463" s="475"/>
      <c r="D463" s="639"/>
      <c r="E463" s="642"/>
      <c r="F463" s="642"/>
      <c r="G463" s="642"/>
      <c r="H463" s="475"/>
    </row>
    <row r="464" spans="2:8" s="516" customFormat="1" ht="20.25">
      <c r="B464" s="475"/>
      <c r="C464" s="475"/>
      <c r="D464" s="639"/>
      <c r="E464" s="642"/>
      <c r="F464" s="642"/>
      <c r="G464" s="642"/>
      <c r="H464" s="475"/>
    </row>
    <row r="465" spans="2:8" s="516" customFormat="1" ht="20.25">
      <c r="B465" s="475"/>
      <c r="C465" s="475"/>
      <c r="D465" s="639"/>
      <c r="E465" s="642"/>
      <c r="F465" s="642"/>
      <c r="G465" s="642"/>
      <c r="H465" s="475"/>
    </row>
    <row r="466" spans="2:8" s="516" customFormat="1" ht="20.25">
      <c r="B466" s="475"/>
      <c r="C466" s="475"/>
      <c r="D466" s="639"/>
      <c r="E466" s="642"/>
      <c r="F466" s="642"/>
      <c r="G466" s="642"/>
      <c r="H466" s="475"/>
    </row>
    <row r="467" spans="2:8" s="516" customFormat="1" ht="20.25">
      <c r="B467" s="475"/>
      <c r="C467" s="475"/>
      <c r="D467" s="639"/>
      <c r="E467" s="642"/>
      <c r="F467" s="642"/>
      <c r="G467" s="642"/>
      <c r="H467" s="475"/>
    </row>
    <row r="468" spans="2:8" s="516" customFormat="1" ht="20.25">
      <c r="B468" s="475"/>
      <c r="C468" s="475"/>
      <c r="D468" s="639"/>
      <c r="E468" s="642"/>
      <c r="F468" s="642"/>
      <c r="G468" s="642"/>
      <c r="H468" s="475"/>
    </row>
    <row r="469" spans="2:8" s="516" customFormat="1" ht="20.25">
      <c r="B469" s="475"/>
      <c r="C469" s="475"/>
      <c r="D469" s="639"/>
      <c r="E469" s="642"/>
      <c r="F469" s="642"/>
      <c r="G469" s="642"/>
      <c r="H469" s="475"/>
    </row>
    <row r="470" spans="2:8" s="516" customFormat="1" ht="20.25">
      <c r="B470" s="475"/>
      <c r="C470" s="475"/>
      <c r="D470" s="639"/>
      <c r="E470" s="642"/>
      <c r="F470" s="642"/>
      <c r="G470" s="642"/>
      <c r="H470" s="475"/>
    </row>
    <row r="471" spans="2:8" s="516" customFormat="1" ht="20.25">
      <c r="B471" s="475"/>
      <c r="C471" s="475"/>
      <c r="D471" s="639"/>
      <c r="E471" s="642"/>
      <c r="F471" s="642"/>
      <c r="G471" s="642"/>
      <c r="H471" s="475"/>
    </row>
    <row r="472" spans="2:8" s="516" customFormat="1" ht="20.25">
      <c r="B472" s="475"/>
      <c r="C472" s="475"/>
      <c r="D472" s="639"/>
      <c r="E472" s="642"/>
      <c r="F472" s="642"/>
      <c r="G472" s="642"/>
      <c r="H472" s="475"/>
    </row>
    <row r="473" spans="2:8" s="516" customFormat="1" ht="20.25">
      <c r="B473" s="475"/>
      <c r="C473" s="475"/>
      <c r="D473" s="639"/>
      <c r="E473" s="642"/>
      <c r="F473" s="642"/>
      <c r="G473" s="642"/>
      <c r="H473" s="475"/>
    </row>
    <row r="474" spans="2:8" s="516" customFormat="1" ht="20.25">
      <c r="B474" s="475"/>
      <c r="C474" s="475"/>
      <c r="D474" s="639"/>
      <c r="E474" s="642"/>
      <c r="F474" s="642"/>
      <c r="G474" s="642"/>
      <c r="H474" s="475"/>
    </row>
    <row r="475" spans="2:8" s="516" customFormat="1" ht="20.25">
      <c r="B475" s="475"/>
      <c r="C475" s="475"/>
      <c r="D475" s="639"/>
      <c r="E475" s="642"/>
      <c r="F475" s="642"/>
      <c r="G475" s="642"/>
      <c r="H475" s="475"/>
    </row>
    <row r="476" spans="2:8" s="516" customFormat="1" ht="20.25">
      <c r="B476" s="475"/>
      <c r="C476" s="475"/>
      <c r="D476" s="639"/>
      <c r="E476" s="642"/>
      <c r="F476" s="642"/>
      <c r="G476" s="642"/>
      <c r="H476" s="475"/>
    </row>
    <row r="477" spans="2:8" s="516" customFormat="1" ht="20.25">
      <c r="B477" s="475"/>
      <c r="C477" s="475"/>
      <c r="D477" s="639"/>
      <c r="E477" s="642"/>
      <c r="F477" s="642"/>
      <c r="G477" s="642"/>
      <c r="H477" s="475"/>
    </row>
    <row r="478" spans="2:8" s="516" customFormat="1" ht="20.25">
      <c r="B478" s="475"/>
      <c r="C478" s="475"/>
      <c r="D478" s="639"/>
      <c r="E478" s="642"/>
      <c r="F478" s="642"/>
      <c r="G478" s="642"/>
      <c r="H478" s="475"/>
    </row>
    <row r="479" spans="2:8" s="516" customFormat="1" ht="20.25">
      <c r="B479" s="475"/>
      <c r="C479" s="475"/>
      <c r="D479" s="639"/>
      <c r="E479" s="642"/>
      <c r="F479" s="642"/>
      <c r="G479" s="642"/>
      <c r="H479" s="475"/>
    </row>
    <row r="480" spans="2:8" s="516" customFormat="1" ht="20.25">
      <c r="B480" s="475"/>
      <c r="C480" s="475"/>
      <c r="D480" s="639"/>
      <c r="E480" s="642"/>
      <c r="F480" s="642"/>
      <c r="G480" s="642"/>
      <c r="H480" s="475"/>
    </row>
    <row r="481" spans="2:8" s="516" customFormat="1" ht="20.25">
      <c r="B481" s="475"/>
      <c r="C481" s="475"/>
      <c r="D481" s="639"/>
      <c r="E481" s="642"/>
      <c r="F481" s="642"/>
      <c r="G481" s="642"/>
      <c r="H481" s="475"/>
    </row>
    <row r="482" spans="2:8" s="516" customFormat="1" ht="20.25">
      <c r="B482" s="475"/>
      <c r="C482" s="475"/>
      <c r="D482" s="639"/>
      <c r="E482" s="642"/>
      <c r="F482" s="642"/>
      <c r="G482" s="642"/>
      <c r="H482" s="475"/>
    </row>
    <row r="483" spans="2:8" s="516" customFormat="1" ht="20.25">
      <c r="B483" s="475"/>
      <c r="C483" s="475"/>
      <c r="D483" s="639"/>
      <c r="E483" s="642"/>
      <c r="F483" s="642"/>
      <c r="G483" s="642"/>
      <c r="H483" s="475"/>
    </row>
    <row r="484" spans="2:8" s="516" customFormat="1" ht="20.25">
      <c r="B484" s="475"/>
      <c r="C484" s="475"/>
      <c r="D484" s="639"/>
      <c r="E484" s="642"/>
      <c r="F484" s="642"/>
      <c r="G484" s="642"/>
      <c r="H484" s="475"/>
    </row>
    <row r="485" spans="2:8" s="516" customFormat="1" ht="20.25">
      <c r="B485" s="475"/>
      <c r="C485" s="475"/>
      <c r="D485" s="639"/>
      <c r="E485" s="642"/>
      <c r="F485" s="642"/>
      <c r="G485" s="642"/>
      <c r="H485" s="475"/>
    </row>
    <row r="486" spans="2:8" s="516" customFormat="1" ht="20.25">
      <c r="B486" s="475"/>
      <c r="C486" s="475"/>
      <c r="D486" s="639"/>
      <c r="E486" s="642"/>
      <c r="F486" s="642"/>
      <c r="G486" s="642"/>
      <c r="H486" s="475"/>
    </row>
    <row r="487" spans="2:8" s="516" customFormat="1" ht="20.25">
      <c r="B487" s="475"/>
      <c r="C487" s="475"/>
      <c r="D487" s="639"/>
      <c r="E487" s="642"/>
      <c r="F487" s="642"/>
      <c r="G487" s="642"/>
      <c r="H487" s="475"/>
    </row>
    <row r="488" spans="2:8" s="516" customFormat="1" ht="20.25">
      <c r="B488" s="475"/>
      <c r="C488" s="475"/>
      <c r="D488" s="639"/>
      <c r="E488" s="642"/>
      <c r="F488" s="642"/>
      <c r="G488" s="642"/>
      <c r="H488" s="475"/>
    </row>
    <row r="489" spans="2:8" s="516" customFormat="1" ht="20.25">
      <c r="B489" s="475"/>
      <c r="C489" s="475"/>
      <c r="D489" s="639"/>
      <c r="E489" s="642"/>
      <c r="F489" s="642"/>
      <c r="G489" s="642"/>
      <c r="H489" s="475"/>
    </row>
    <row r="490" spans="2:8" s="516" customFormat="1" ht="20.25">
      <c r="B490" s="475"/>
      <c r="C490" s="475"/>
      <c r="D490" s="639"/>
      <c r="E490" s="642"/>
      <c r="F490" s="642"/>
      <c r="G490" s="642"/>
      <c r="H490" s="475"/>
    </row>
    <row r="491" spans="2:8" s="516" customFormat="1" ht="20.25">
      <c r="B491" s="475"/>
      <c r="C491" s="475"/>
      <c r="D491" s="639"/>
      <c r="E491" s="642"/>
      <c r="F491" s="642"/>
      <c r="G491" s="642"/>
      <c r="H491" s="475"/>
    </row>
    <row r="492" spans="2:8" s="516" customFormat="1" ht="20.25">
      <c r="B492" s="475"/>
      <c r="C492" s="475"/>
      <c r="D492" s="639"/>
      <c r="E492" s="642"/>
      <c r="F492" s="642"/>
      <c r="G492" s="642"/>
      <c r="H492" s="475"/>
    </row>
    <row r="493" spans="2:8" s="516" customFormat="1" ht="20.25">
      <c r="B493" s="475"/>
      <c r="C493" s="475"/>
      <c r="D493" s="639"/>
      <c r="E493" s="642"/>
      <c r="F493" s="642"/>
      <c r="G493" s="642"/>
      <c r="H493" s="475"/>
    </row>
    <row r="494" spans="2:8" s="516" customFormat="1" ht="20.25">
      <c r="B494" s="475"/>
      <c r="C494" s="475"/>
      <c r="D494" s="639"/>
      <c r="E494" s="642"/>
      <c r="F494" s="642"/>
      <c r="G494" s="642"/>
      <c r="H494" s="475"/>
    </row>
    <row r="495" spans="2:8" s="516" customFormat="1" ht="20.25">
      <c r="B495" s="475"/>
      <c r="C495" s="475"/>
      <c r="D495" s="639"/>
      <c r="E495" s="642"/>
      <c r="F495" s="642"/>
      <c r="G495" s="642"/>
      <c r="H495" s="475"/>
    </row>
    <row r="496" spans="2:8" s="516" customFormat="1" ht="20.25">
      <c r="B496" s="475"/>
      <c r="C496" s="475"/>
      <c r="D496" s="639"/>
      <c r="E496" s="642"/>
      <c r="F496" s="642"/>
      <c r="G496" s="642"/>
      <c r="H496" s="475"/>
    </row>
    <row r="497" spans="2:8" s="516" customFormat="1" ht="20.25">
      <c r="B497" s="475"/>
      <c r="C497" s="475"/>
      <c r="D497" s="639"/>
      <c r="E497" s="642"/>
      <c r="F497" s="642"/>
      <c r="G497" s="642"/>
      <c r="H497" s="475"/>
    </row>
    <row r="498" spans="2:8" s="516" customFormat="1" ht="20.25">
      <c r="B498" s="475"/>
      <c r="C498" s="475"/>
      <c r="D498" s="639"/>
      <c r="E498" s="642"/>
      <c r="F498" s="642"/>
      <c r="G498" s="642"/>
      <c r="H498" s="475"/>
    </row>
    <row r="499" spans="2:8" s="516" customFormat="1" ht="20.25">
      <c r="B499" s="475"/>
      <c r="C499" s="475"/>
      <c r="D499" s="639"/>
      <c r="E499" s="642"/>
      <c r="F499" s="642"/>
      <c r="G499" s="642"/>
      <c r="H499" s="475"/>
    </row>
    <row r="500" spans="2:8" s="516" customFormat="1" ht="20.25">
      <c r="B500" s="475"/>
      <c r="C500" s="475"/>
      <c r="D500" s="639"/>
      <c r="E500" s="642"/>
      <c r="F500" s="642"/>
      <c r="G500" s="642"/>
      <c r="H500" s="475"/>
    </row>
    <row r="501" spans="2:8" s="516" customFormat="1" ht="20.25">
      <c r="B501" s="475"/>
      <c r="C501" s="475"/>
      <c r="D501" s="639"/>
      <c r="E501" s="642"/>
      <c r="F501" s="642"/>
      <c r="G501" s="642"/>
      <c r="H501" s="475"/>
    </row>
    <row r="502" spans="2:8" s="516" customFormat="1" ht="20.25">
      <c r="B502" s="475"/>
      <c r="C502" s="475"/>
      <c r="D502" s="639"/>
      <c r="E502" s="642"/>
      <c r="F502" s="642"/>
      <c r="G502" s="642"/>
      <c r="H502" s="475"/>
    </row>
    <row r="503" spans="2:8" s="516" customFormat="1" ht="20.25">
      <c r="B503" s="475"/>
      <c r="C503" s="475"/>
      <c r="D503" s="639"/>
      <c r="E503" s="642"/>
      <c r="F503" s="642"/>
      <c r="G503" s="642"/>
      <c r="H503" s="475"/>
    </row>
    <row r="504" spans="2:8" s="516" customFormat="1" ht="20.25">
      <c r="B504" s="475"/>
      <c r="C504" s="475"/>
      <c r="D504" s="639"/>
      <c r="E504" s="642"/>
      <c r="F504" s="642"/>
      <c r="G504" s="642"/>
      <c r="H504" s="475"/>
    </row>
    <row r="505" spans="2:8" s="516" customFormat="1" ht="20.25">
      <c r="B505" s="475"/>
      <c r="C505" s="475"/>
      <c r="D505" s="639"/>
      <c r="E505" s="642"/>
      <c r="F505" s="642"/>
      <c r="G505" s="642"/>
      <c r="H505" s="475"/>
    </row>
    <row r="506" spans="2:8" s="516" customFormat="1" ht="20.25">
      <c r="B506" s="475"/>
      <c r="C506" s="475"/>
      <c r="D506" s="639"/>
      <c r="E506" s="642"/>
      <c r="F506" s="642"/>
      <c r="G506" s="642"/>
      <c r="H506" s="475"/>
    </row>
    <row r="507" spans="2:8" s="516" customFormat="1" ht="20.25">
      <c r="B507" s="475"/>
      <c r="C507" s="475"/>
      <c r="D507" s="639"/>
      <c r="E507" s="642"/>
      <c r="F507" s="642"/>
      <c r="G507" s="642"/>
      <c r="H507" s="475"/>
    </row>
    <row r="508" spans="2:8" s="516" customFormat="1" ht="20.25">
      <c r="B508" s="475"/>
      <c r="C508" s="475"/>
      <c r="D508" s="639"/>
      <c r="E508" s="642"/>
      <c r="F508" s="642"/>
      <c r="G508" s="642"/>
      <c r="H508" s="475"/>
    </row>
    <row r="509" spans="2:8" s="516" customFormat="1" ht="20.25">
      <c r="B509" s="475"/>
      <c r="C509" s="475"/>
      <c r="D509" s="639"/>
      <c r="E509" s="642"/>
      <c r="F509" s="642"/>
      <c r="G509" s="642"/>
      <c r="H509" s="475"/>
    </row>
    <row r="510" spans="2:8" s="516" customFormat="1" ht="20.25">
      <c r="B510" s="475"/>
      <c r="C510" s="475"/>
      <c r="D510" s="639"/>
      <c r="E510" s="642"/>
      <c r="F510" s="642"/>
      <c r="G510" s="642"/>
      <c r="H510" s="475"/>
    </row>
    <row r="511" spans="2:8" s="516" customFormat="1" ht="20.25">
      <c r="B511" s="475"/>
      <c r="C511" s="475"/>
      <c r="D511" s="639"/>
      <c r="E511" s="642"/>
      <c r="F511" s="642"/>
      <c r="G511" s="642"/>
      <c r="H511" s="475"/>
    </row>
    <row r="512" spans="2:8" s="516" customFormat="1" ht="20.25">
      <c r="B512" s="475"/>
      <c r="C512" s="475"/>
      <c r="D512" s="639"/>
      <c r="E512" s="642"/>
      <c r="F512" s="642"/>
      <c r="G512" s="642"/>
      <c r="H512" s="475"/>
    </row>
    <row r="513" spans="2:8" s="516" customFormat="1" ht="20.25">
      <c r="B513" s="475"/>
      <c r="C513" s="475"/>
      <c r="D513" s="639"/>
      <c r="E513" s="642"/>
      <c r="F513" s="642"/>
      <c r="G513" s="642"/>
      <c r="H513" s="475"/>
    </row>
    <row r="514" spans="2:8" s="516" customFormat="1" ht="20.25">
      <c r="B514" s="475"/>
      <c r="C514" s="475"/>
      <c r="D514" s="639"/>
      <c r="E514" s="642"/>
      <c r="F514" s="642"/>
      <c r="G514" s="642"/>
      <c r="H514" s="475"/>
    </row>
    <row r="515" spans="2:8" s="516" customFormat="1" ht="20.25">
      <c r="B515" s="475"/>
      <c r="C515" s="475"/>
      <c r="D515" s="639"/>
      <c r="E515" s="642"/>
      <c r="F515" s="642"/>
      <c r="G515" s="642"/>
      <c r="H515" s="475"/>
    </row>
    <row r="516" spans="2:8" s="516" customFormat="1" ht="20.25">
      <c r="B516" s="475"/>
      <c r="C516" s="475"/>
      <c r="D516" s="639"/>
      <c r="E516" s="642"/>
      <c r="F516" s="642"/>
      <c r="G516" s="642"/>
      <c r="H516" s="475"/>
    </row>
    <row r="517" spans="2:8" s="516" customFormat="1" ht="20.25">
      <c r="B517" s="475"/>
      <c r="C517" s="475"/>
      <c r="D517" s="639"/>
      <c r="E517" s="642"/>
      <c r="F517" s="642"/>
      <c r="G517" s="642"/>
      <c r="H517" s="475"/>
    </row>
    <row r="518" spans="2:8" s="516" customFormat="1" ht="20.25">
      <c r="B518" s="475"/>
      <c r="C518" s="475"/>
      <c r="D518" s="639"/>
      <c r="E518" s="642"/>
      <c r="F518" s="642"/>
      <c r="G518" s="642"/>
      <c r="H518" s="475"/>
    </row>
    <row r="519" spans="2:8" s="516" customFormat="1" ht="20.25">
      <c r="B519" s="475"/>
      <c r="C519" s="475"/>
      <c r="D519" s="639"/>
      <c r="E519" s="642"/>
      <c r="F519" s="642"/>
      <c r="G519" s="642"/>
      <c r="H519" s="475"/>
    </row>
    <row r="520" spans="2:8" s="516" customFormat="1" ht="20.25">
      <c r="B520" s="475"/>
      <c r="C520" s="475"/>
      <c r="D520" s="639"/>
      <c r="E520" s="642"/>
      <c r="F520" s="642"/>
      <c r="G520" s="642"/>
      <c r="H520" s="475"/>
    </row>
    <row r="521" spans="2:8" s="516" customFormat="1" ht="20.25">
      <c r="B521" s="475"/>
      <c r="C521" s="475"/>
      <c r="D521" s="639"/>
      <c r="E521" s="642"/>
      <c r="F521" s="642"/>
      <c r="G521" s="642"/>
      <c r="H521" s="475"/>
    </row>
    <row r="522" spans="2:8" s="516" customFormat="1" ht="20.25">
      <c r="B522" s="475"/>
      <c r="C522" s="475"/>
      <c r="D522" s="639"/>
      <c r="E522" s="642"/>
      <c r="F522" s="642"/>
      <c r="G522" s="642"/>
      <c r="H522" s="475"/>
    </row>
    <row r="523" spans="2:8" s="516" customFormat="1" ht="20.25">
      <c r="B523" s="475"/>
      <c r="C523" s="475"/>
      <c r="D523" s="639"/>
      <c r="E523" s="642"/>
      <c r="F523" s="642"/>
      <c r="G523" s="642"/>
      <c r="H523" s="475"/>
    </row>
    <row r="524" spans="2:8" s="516" customFormat="1" ht="20.25">
      <c r="B524" s="475"/>
      <c r="C524" s="475"/>
      <c r="D524" s="639"/>
      <c r="E524" s="642"/>
      <c r="F524" s="642"/>
      <c r="G524" s="642"/>
      <c r="H524" s="475"/>
    </row>
    <row r="525" spans="2:8" s="516" customFormat="1" ht="20.25">
      <c r="B525" s="475"/>
      <c r="C525" s="475"/>
      <c r="D525" s="639"/>
      <c r="E525" s="642"/>
      <c r="F525" s="642"/>
      <c r="G525" s="642"/>
      <c r="H525" s="475"/>
    </row>
    <row r="526" spans="2:8" s="516" customFormat="1" ht="20.25">
      <c r="B526" s="475"/>
      <c r="C526" s="475"/>
      <c r="D526" s="639"/>
      <c r="E526" s="642"/>
      <c r="F526" s="642"/>
      <c r="G526" s="642"/>
      <c r="H526" s="475"/>
    </row>
    <row r="527" spans="2:8" s="516" customFormat="1" ht="20.25">
      <c r="B527" s="475"/>
      <c r="C527" s="475"/>
      <c r="D527" s="639"/>
      <c r="E527" s="642"/>
      <c r="F527" s="642"/>
      <c r="G527" s="642"/>
      <c r="H527" s="475"/>
    </row>
    <row r="528" spans="2:8" s="516" customFormat="1" ht="20.25">
      <c r="B528" s="475"/>
      <c r="C528" s="475"/>
      <c r="D528" s="639"/>
      <c r="E528" s="642"/>
      <c r="F528" s="642"/>
      <c r="G528" s="642"/>
      <c r="H528" s="475"/>
    </row>
    <row r="529" spans="2:8" s="516" customFormat="1" ht="20.25">
      <c r="B529" s="475"/>
      <c r="C529" s="475"/>
      <c r="D529" s="639"/>
      <c r="E529" s="642"/>
      <c r="F529" s="642"/>
      <c r="G529" s="642"/>
      <c r="H529" s="475"/>
    </row>
    <row r="530" spans="2:8" s="516" customFormat="1" ht="20.25">
      <c r="B530" s="475"/>
      <c r="C530" s="475"/>
      <c r="D530" s="639"/>
      <c r="E530" s="642"/>
      <c r="F530" s="642"/>
      <c r="G530" s="642"/>
      <c r="H530" s="475"/>
    </row>
    <row r="531" spans="2:8" s="516" customFormat="1" ht="20.25">
      <c r="B531" s="475"/>
      <c r="C531" s="475"/>
      <c r="D531" s="639"/>
      <c r="E531" s="642"/>
      <c r="F531" s="642"/>
      <c r="G531" s="642"/>
      <c r="H531" s="475"/>
    </row>
    <row r="532" spans="2:8" s="516" customFormat="1" ht="20.25">
      <c r="B532" s="475"/>
      <c r="C532" s="475"/>
      <c r="D532" s="639"/>
      <c r="E532" s="642"/>
      <c r="F532" s="642"/>
      <c r="G532" s="642"/>
      <c r="H532" s="475"/>
    </row>
    <row r="533" spans="2:8" s="516" customFormat="1" ht="20.25">
      <c r="B533" s="475"/>
      <c r="C533" s="475"/>
      <c r="D533" s="639"/>
      <c r="E533" s="642"/>
      <c r="F533" s="642"/>
      <c r="G533" s="642"/>
      <c r="H533" s="475"/>
    </row>
    <row r="534" spans="2:8" s="516" customFormat="1" ht="20.25">
      <c r="B534" s="475"/>
      <c r="C534" s="475"/>
      <c r="D534" s="639"/>
      <c r="E534" s="642"/>
      <c r="F534" s="642"/>
      <c r="G534" s="642"/>
      <c r="H534" s="475"/>
    </row>
    <row r="535" spans="2:8" s="516" customFormat="1" ht="20.25">
      <c r="B535" s="475"/>
      <c r="C535" s="475"/>
      <c r="D535" s="639"/>
      <c r="E535" s="642"/>
      <c r="F535" s="642"/>
      <c r="G535" s="642"/>
      <c r="H535" s="475"/>
    </row>
    <row r="536" spans="2:8" s="516" customFormat="1" ht="20.25">
      <c r="B536" s="475"/>
      <c r="C536" s="475"/>
      <c r="D536" s="639"/>
      <c r="E536" s="642"/>
      <c r="F536" s="642"/>
      <c r="G536" s="642"/>
      <c r="H536" s="475"/>
    </row>
    <row r="537" spans="2:8" s="516" customFormat="1" ht="20.25">
      <c r="B537" s="475"/>
      <c r="C537" s="475"/>
      <c r="D537" s="639"/>
      <c r="E537" s="642"/>
      <c r="F537" s="642"/>
      <c r="G537" s="642"/>
      <c r="H537" s="475"/>
    </row>
    <row r="538" spans="2:8" s="516" customFormat="1" ht="20.25">
      <c r="B538" s="475"/>
      <c r="C538" s="475"/>
      <c r="D538" s="639"/>
      <c r="E538" s="642"/>
      <c r="F538" s="642"/>
      <c r="G538" s="642"/>
      <c r="H538" s="475"/>
    </row>
    <row r="539" spans="2:8" s="516" customFormat="1" ht="20.25">
      <c r="B539" s="475"/>
      <c r="C539" s="475"/>
      <c r="D539" s="639"/>
      <c r="E539" s="642"/>
      <c r="F539" s="642"/>
      <c r="G539" s="642"/>
      <c r="H539" s="475"/>
    </row>
    <row r="540" spans="2:8" s="516" customFormat="1" ht="20.25">
      <c r="B540" s="475"/>
      <c r="C540" s="475"/>
      <c r="D540" s="639"/>
      <c r="E540" s="642"/>
      <c r="F540" s="642"/>
      <c r="G540" s="642"/>
      <c r="H540" s="475"/>
    </row>
    <row r="541" spans="2:8" s="516" customFormat="1" ht="20.25">
      <c r="B541" s="475"/>
      <c r="C541" s="475"/>
      <c r="D541" s="639"/>
      <c r="E541" s="642"/>
      <c r="F541" s="642"/>
      <c r="G541" s="642"/>
      <c r="H541" s="475"/>
    </row>
    <row r="542" spans="2:8" s="516" customFormat="1" ht="20.25">
      <c r="B542" s="475"/>
      <c r="C542" s="475"/>
      <c r="D542" s="639"/>
      <c r="E542" s="642"/>
      <c r="F542" s="642"/>
      <c r="G542" s="642"/>
      <c r="H542" s="475"/>
    </row>
    <row r="543" spans="2:8" s="516" customFormat="1" ht="20.25">
      <c r="B543" s="475"/>
      <c r="C543" s="475"/>
      <c r="D543" s="639"/>
      <c r="E543" s="642"/>
      <c r="F543" s="642"/>
      <c r="G543" s="642"/>
      <c r="H543" s="475"/>
    </row>
    <row r="544" spans="2:8" s="516" customFormat="1" ht="20.25">
      <c r="B544" s="475"/>
      <c r="C544" s="475"/>
      <c r="D544" s="639"/>
      <c r="E544" s="642"/>
      <c r="F544" s="642"/>
      <c r="G544" s="642"/>
      <c r="H544" s="475"/>
    </row>
    <row r="545" spans="1:17" ht="20.25">
      <c r="A545" s="516"/>
      <c r="B545" s="475"/>
      <c r="C545" s="475"/>
      <c r="D545" s="639"/>
      <c r="E545" s="642"/>
      <c r="F545" s="642"/>
      <c r="G545" s="642"/>
      <c r="H545" s="475"/>
      <c r="I545" s="516"/>
      <c r="J545" s="516"/>
      <c r="K545" s="516"/>
      <c r="M545" s="516"/>
      <c r="N545" s="516"/>
      <c r="O545" s="516"/>
      <c r="P545" s="516"/>
    </row>
    <row r="546" spans="1:17" ht="20.25">
      <c r="A546" s="516"/>
      <c r="B546" s="475"/>
      <c r="C546" s="516"/>
      <c r="D546" s="639"/>
      <c r="E546" s="642"/>
      <c r="F546" s="642"/>
      <c r="G546" s="642"/>
      <c r="H546" s="475"/>
      <c r="I546" s="516"/>
      <c r="J546" s="516"/>
      <c r="K546" s="516"/>
      <c r="M546" s="516"/>
      <c r="N546" s="516"/>
      <c r="O546" s="516"/>
      <c r="P546" s="516"/>
      <c r="Q546" s="516"/>
    </row>
    <row r="547" spans="1:17" ht="20.25">
      <c r="A547" s="516"/>
      <c r="B547" s="475"/>
      <c r="C547" s="516"/>
      <c r="D547" s="639"/>
      <c r="E547" s="642"/>
      <c r="F547" s="642"/>
      <c r="G547" s="642"/>
      <c r="H547" s="475"/>
      <c r="I547" s="516"/>
      <c r="J547" s="516"/>
      <c r="K547" s="516"/>
      <c r="M547" s="516"/>
      <c r="N547" s="516"/>
      <c r="O547" s="516"/>
      <c r="P547" s="516"/>
      <c r="Q547" s="516"/>
    </row>
    <row r="548" spans="1:17" ht="20.25">
      <c r="A548" s="516"/>
      <c r="B548" s="475"/>
      <c r="C548" s="516"/>
      <c r="D548" s="639"/>
      <c r="E548" s="642"/>
      <c r="F548" s="642"/>
      <c r="G548" s="642"/>
      <c r="H548" s="475"/>
      <c r="I548" s="516"/>
      <c r="J548" s="516"/>
      <c r="K548" s="516"/>
      <c r="M548" s="516"/>
      <c r="N548" s="516"/>
      <c r="O548" s="516"/>
      <c r="P548" s="516"/>
      <c r="Q548" s="516"/>
    </row>
    <row r="549" spans="1:17" ht="140.25" customHeight="1">
      <c r="A549" s="516"/>
      <c r="B549" s="475"/>
      <c r="C549" s="516"/>
      <c r="D549" s="639"/>
      <c r="E549" s="642"/>
      <c r="F549" s="642"/>
      <c r="G549" s="642"/>
      <c r="H549" s="475"/>
      <c r="I549" s="516"/>
      <c r="J549" s="516"/>
      <c r="K549" s="516"/>
      <c r="M549" s="516"/>
      <c r="N549" s="516"/>
      <c r="O549" s="516"/>
      <c r="P549" s="516"/>
      <c r="Q549" s="516"/>
    </row>
    <row r="550" spans="1:17" ht="140.25" customHeight="1">
      <c r="A550" s="516"/>
      <c r="B550" s="475"/>
      <c r="C550" s="516"/>
      <c r="D550" s="639"/>
      <c r="E550" s="642"/>
      <c r="F550" s="642"/>
      <c r="G550" s="642"/>
      <c r="H550" s="475"/>
      <c r="I550" s="516"/>
      <c r="J550" s="516"/>
      <c r="K550" s="516"/>
      <c r="M550" s="516"/>
      <c r="N550" s="516"/>
      <c r="O550" s="516"/>
      <c r="P550" s="516"/>
      <c r="Q550" s="516"/>
    </row>
    <row r="551" spans="1:17" ht="140.25" customHeight="1">
      <c r="A551" s="516"/>
      <c r="B551" s="475"/>
      <c r="C551" s="516"/>
      <c r="D551" s="639"/>
      <c r="E551" s="642"/>
      <c r="F551" s="642"/>
      <c r="G551" s="642"/>
      <c r="H551" s="475"/>
      <c r="I551" s="516"/>
      <c r="J551" s="516"/>
      <c r="K551" s="516"/>
      <c r="M551" s="516"/>
      <c r="N551" s="516"/>
      <c r="O551" s="516"/>
      <c r="P551" s="516"/>
      <c r="Q551" s="516"/>
    </row>
    <row r="552" spans="1:17" ht="140.25" customHeight="1">
      <c r="A552" s="516"/>
      <c r="B552" s="475"/>
      <c r="C552" s="516"/>
      <c r="D552" s="639"/>
      <c r="E552" s="642"/>
      <c r="F552" s="642"/>
      <c r="G552" s="642"/>
      <c r="H552" s="475"/>
      <c r="I552" s="516"/>
      <c r="J552" s="516"/>
      <c r="K552" s="516"/>
      <c r="M552" s="516"/>
      <c r="N552" s="516"/>
      <c r="O552" s="516"/>
      <c r="P552" s="516"/>
      <c r="Q552" s="516"/>
    </row>
    <row r="553" spans="1:17" ht="140.25" customHeight="1">
      <c r="A553" s="516"/>
      <c r="B553" s="475"/>
      <c r="C553" s="516"/>
      <c r="D553" s="639"/>
      <c r="E553" s="642"/>
      <c r="F553" s="642"/>
      <c r="G553" s="642"/>
      <c r="H553" s="475"/>
      <c r="I553" s="516"/>
      <c r="J553" s="516"/>
      <c r="K553" s="516"/>
      <c r="M553" s="516"/>
      <c r="N553" s="516"/>
      <c r="O553" s="516"/>
      <c r="P553" s="516"/>
      <c r="Q553" s="516"/>
    </row>
    <row r="554" spans="1:17" ht="140.25" customHeight="1">
      <c r="A554" s="516"/>
      <c r="B554" s="475"/>
      <c r="C554" s="516"/>
      <c r="D554" s="639"/>
      <c r="E554" s="642"/>
      <c r="F554" s="642"/>
      <c r="G554" s="642"/>
      <c r="H554" s="475"/>
      <c r="I554" s="516"/>
      <c r="J554" s="516"/>
      <c r="K554" s="516"/>
      <c r="M554" s="516"/>
      <c r="N554" s="516"/>
      <c r="O554" s="516"/>
      <c r="P554" s="516"/>
      <c r="Q554" s="516"/>
    </row>
    <row r="555" spans="1:17" ht="140.25" customHeight="1">
      <c r="A555" s="516"/>
      <c r="B555" s="475"/>
      <c r="C555" s="516"/>
      <c r="D555" s="639"/>
      <c r="E555" s="642"/>
      <c r="F555" s="642"/>
      <c r="G555" s="642"/>
      <c r="H555" s="475"/>
      <c r="I555" s="516"/>
      <c r="J555" s="516"/>
      <c r="K555" s="516"/>
      <c r="M555" s="516"/>
      <c r="N555" s="516"/>
      <c r="O555" s="516"/>
      <c r="P555" s="516"/>
      <c r="Q555" s="516"/>
    </row>
    <row r="556" spans="1:17" ht="140.25" customHeight="1">
      <c r="A556" s="516"/>
      <c r="B556" s="475"/>
      <c r="C556" s="516"/>
      <c r="D556" s="639"/>
      <c r="E556" s="642"/>
      <c r="F556" s="642"/>
      <c r="G556" s="642"/>
      <c r="H556" s="475"/>
      <c r="I556" s="516"/>
      <c r="J556" s="516"/>
      <c r="K556" s="516"/>
      <c r="M556" s="516"/>
      <c r="N556" s="516"/>
      <c r="O556" s="516"/>
      <c r="P556" s="516"/>
      <c r="Q556" s="516"/>
    </row>
    <row r="557" spans="1:17" ht="140.25" customHeight="1">
      <c r="A557" s="516"/>
      <c r="B557" s="475"/>
      <c r="C557" s="516"/>
      <c r="D557" s="639"/>
      <c r="E557" s="642"/>
      <c r="F557" s="642"/>
      <c r="G557" s="642"/>
      <c r="H557" s="475"/>
      <c r="I557" s="516"/>
      <c r="J557" s="516"/>
      <c r="K557" s="516"/>
      <c r="M557" s="516"/>
      <c r="N557" s="516"/>
      <c r="O557" s="516"/>
      <c r="P557" s="516"/>
      <c r="Q557" s="516"/>
    </row>
    <row r="558" spans="1:17" ht="140.25" customHeight="1">
      <c r="A558" s="516"/>
      <c r="B558" s="475"/>
      <c r="C558" s="516"/>
      <c r="D558" s="639"/>
      <c r="E558" s="642"/>
      <c r="F558" s="642"/>
      <c r="G558" s="642"/>
      <c r="H558" s="475"/>
      <c r="I558" s="516"/>
      <c r="J558" s="516"/>
      <c r="K558" s="516"/>
      <c r="M558" s="516"/>
      <c r="N558" s="516"/>
      <c r="O558" s="516"/>
      <c r="P558" s="516"/>
      <c r="Q558" s="516"/>
    </row>
    <row r="559" spans="1:17" ht="140.25" customHeight="1">
      <c r="A559" s="516"/>
      <c r="B559" s="475"/>
      <c r="C559" s="516"/>
      <c r="D559" s="639"/>
      <c r="E559" s="642"/>
      <c r="F559" s="642"/>
      <c r="G559" s="642"/>
      <c r="H559" s="475"/>
      <c r="I559" s="516"/>
      <c r="J559" s="516"/>
      <c r="K559" s="516"/>
      <c r="M559" s="516"/>
      <c r="N559" s="516"/>
      <c r="O559" s="516"/>
      <c r="P559" s="516"/>
      <c r="Q559" s="516"/>
    </row>
    <row r="560" spans="1:17" ht="140.25" customHeight="1">
      <c r="A560" s="516"/>
      <c r="B560" s="475"/>
      <c r="C560" s="516"/>
      <c r="D560" s="639"/>
      <c r="E560" s="642"/>
      <c r="F560" s="642"/>
      <c r="G560" s="642"/>
      <c r="H560" s="475"/>
      <c r="I560" s="516"/>
      <c r="J560" s="516"/>
      <c r="K560" s="516"/>
      <c r="M560" s="516"/>
      <c r="N560" s="516"/>
      <c r="O560" s="516"/>
      <c r="P560" s="516"/>
      <c r="Q560" s="516"/>
    </row>
    <row r="561" spans="2:8" s="516" customFormat="1" ht="140.25" customHeight="1">
      <c r="B561" s="475"/>
      <c r="D561" s="639"/>
      <c r="E561" s="642"/>
      <c r="F561" s="642"/>
      <c r="G561" s="642"/>
      <c r="H561" s="475"/>
    </row>
    <row r="562" spans="2:8" s="516" customFormat="1" ht="140.25" customHeight="1">
      <c r="B562" s="475"/>
      <c r="D562" s="639"/>
      <c r="E562" s="642"/>
      <c r="F562" s="642"/>
      <c r="G562" s="642"/>
      <c r="H562" s="475"/>
    </row>
    <row r="563" spans="2:8" s="516" customFormat="1" ht="140.25" customHeight="1">
      <c r="B563" s="475"/>
      <c r="D563" s="639"/>
      <c r="E563" s="642"/>
      <c r="F563" s="642"/>
      <c r="G563" s="642"/>
      <c r="H563" s="475"/>
    </row>
    <row r="564" spans="2:8" s="516" customFormat="1" ht="140.25" customHeight="1">
      <c r="B564" s="475"/>
      <c r="D564" s="639"/>
      <c r="E564" s="642"/>
      <c r="F564" s="642"/>
      <c r="G564" s="642"/>
      <c r="H564" s="475"/>
    </row>
  </sheetData>
  <mergeCells count="63">
    <mergeCell ref="A1:E1"/>
    <mergeCell ref="I1:W1"/>
    <mergeCell ref="A2:E2"/>
    <mergeCell ref="I2:W2"/>
    <mergeCell ref="A3:C3"/>
    <mergeCell ref="H3:W3"/>
    <mergeCell ref="A5:W5"/>
    <mergeCell ref="A6:W6"/>
    <mergeCell ref="A7:W7"/>
    <mergeCell ref="A8:R8"/>
    <mergeCell ref="A9:W9"/>
    <mergeCell ref="A10:W10"/>
    <mergeCell ref="M12:O13"/>
    <mergeCell ref="P12:P14"/>
    <mergeCell ref="Q12:Q14"/>
    <mergeCell ref="R12:R14"/>
    <mergeCell ref="A12:A14"/>
    <mergeCell ref="B12:B14"/>
    <mergeCell ref="C12:C14"/>
    <mergeCell ref="D12:D14"/>
    <mergeCell ref="E12:G12"/>
    <mergeCell ref="H12:J12"/>
    <mergeCell ref="S12:T13"/>
    <mergeCell ref="U12:U14"/>
    <mergeCell ref="V12:V14"/>
    <mergeCell ref="W12:W14"/>
    <mergeCell ref="E13:E14"/>
    <mergeCell ref="F13:F14"/>
    <mergeCell ref="G13:G14"/>
    <mergeCell ref="H13:J13"/>
    <mergeCell ref="K12:K14"/>
    <mergeCell ref="L12:L14"/>
    <mergeCell ref="A16:B16"/>
    <mergeCell ref="A17:B17"/>
    <mergeCell ref="B115:B117"/>
    <mergeCell ref="B118:B120"/>
    <mergeCell ref="B121:B122"/>
    <mergeCell ref="B127:B129"/>
    <mergeCell ref="B143:B144"/>
    <mergeCell ref="B156:B157"/>
    <mergeCell ref="C156:C157"/>
    <mergeCell ref="D156:D157"/>
    <mergeCell ref="E156:E157"/>
    <mergeCell ref="G156:G157"/>
    <mergeCell ref="H156:H157"/>
    <mergeCell ref="I156:I157"/>
    <mergeCell ref="J156:J157"/>
    <mergeCell ref="L156:L157"/>
    <mergeCell ref="R156:R157"/>
    <mergeCell ref="B164:B165"/>
    <mergeCell ref="B166:B167"/>
    <mergeCell ref="A180:A181"/>
    <mergeCell ref="B180:B181"/>
    <mergeCell ref="D180:D181"/>
    <mergeCell ref="H180:H181"/>
    <mergeCell ref="M180:M181"/>
    <mergeCell ref="A208:B208"/>
    <mergeCell ref="P223:W223"/>
    <mergeCell ref="P231:W231"/>
    <mergeCell ref="N180:N181"/>
    <mergeCell ref="P180:P181"/>
    <mergeCell ref="Q180:Q181"/>
    <mergeCell ref="B206:B207"/>
  </mergeCells>
  <phoneticPr fontId="59" type="noConversion"/>
  <pageMargins left="0.23622047244094491" right="0.23622047244094491" top="0.74803149606299213" bottom="0.74803149606299213" header="0.31496062992125984" footer="0.31496062992125984"/>
  <pageSetup paperSize="9" scale="3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BIEU 01_578 (TCKH)</vt:lpstr>
      <vt:lpstr>BIEU 02 _578 (TCKH)</vt:lpstr>
      <vt:lpstr>Biêu số 3</vt:lpstr>
      <vt:lpstr>Biêu sô 5 CHUA CAP GCN(PTCKH)</vt:lpstr>
      <vt:lpstr>15 DIA CHI LOAI PA167(TCKH)</vt:lpstr>
      <vt:lpstr>UBND-PL3  (2)</vt:lpstr>
      <vt:lpstr>BIEU 03-578(QLDT)</vt:lpstr>
      <vt:lpstr>BIEU 03-578(QLDT) (2)</vt:lpstr>
      <vt:lpstr>Mẫu 2</vt:lpstr>
      <vt:lpstr>Mẫu 3</vt:lpstr>
      <vt:lpstr>'15 DIA CHI LOAI PA167(TCKH)'!Print_Area</vt:lpstr>
      <vt:lpstr>'BIEU 01_578 (TCKH)'!Print_Area</vt:lpstr>
      <vt:lpstr>'BIEU 02 _578 (TCKH)'!Print_Area</vt:lpstr>
      <vt:lpstr>'BIEU 03-578(QLDT)'!Print_Area</vt:lpstr>
      <vt:lpstr>'BIEU 03-578(QLDT) (2)'!Print_Area</vt:lpstr>
      <vt:lpstr>'Biêu số 3'!Print_Area</vt:lpstr>
      <vt:lpstr>'Biêu sô 5 CHUA CAP GCN(PTCKH)'!Print_Area</vt:lpstr>
      <vt:lpstr>'UBND-PL3  (2)'!Print_Area</vt:lpstr>
      <vt:lpstr>'15 DIA CHI LOAI PA167(TCKH)'!Print_Titles</vt:lpstr>
      <vt:lpstr>'BIEU 01_578 (TCKH)'!Print_Titles</vt:lpstr>
      <vt:lpstr>'BIEU 02 _578 (TCKH)'!Print_Titles</vt:lpstr>
      <vt:lpstr>'BIEU 03-578(QLDT)'!Print_Titles</vt:lpstr>
      <vt:lpstr>'BIEU 03-578(QLDT) (2)'!Print_Titles</vt:lpstr>
      <vt:lpstr>'Biêu số 3'!Print_Titles</vt:lpstr>
      <vt:lpstr>'Biêu sô 5 CHUA CAP GCN(PTCKH)'!Print_Titles</vt:lpstr>
      <vt:lpstr>'Mẫu 2'!Print_Titles</vt:lpstr>
      <vt:lpstr>'Mẫu 3'!Print_Titles</vt:lpstr>
      <vt:lpstr>'UBND-PL3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nthloan.q7</dc:creator>
  <cp:lastModifiedBy>THO</cp:lastModifiedBy>
  <cp:lastPrinted>2022-09-30T02:09:34Z</cp:lastPrinted>
  <dcterms:created xsi:type="dcterms:W3CDTF">2020-06-23T07:19:28Z</dcterms:created>
  <dcterms:modified xsi:type="dcterms:W3CDTF">2022-10-19T02:29:18Z</dcterms:modified>
</cp:coreProperties>
</file>